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192" windowWidth="13344" windowHeight="9528" tabRatio="603" activeTab="0"/>
  </bookViews>
  <sheets>
    <sheet name="1.Tableau de synthèse" sheetId="1" r:id="rId1"/>
    <sheet name="2.Critères d'abandon de suivi" sheetId="2" r:id="rId2"/>
    <sheet name="3.Cas des rejets &quot;directs&quot;" sheetId="3" r:id="rId3"/>
    <sheet name="Méthodes de calcul appliquées" sheetId="4" r:id="rId4"/>
  </sheets>
  <definedNames>
    <definedName name="_xlnm.Print_Titles" localSheetId="0">'1.Tableau de synthèse'!$B:$B,'1.Tableau de synthèse'!$1:$9</definedName>
    <definedName name="_xlnm.Print_Area" localSheetId="0">'1.Tableau de synthèse'!$B$1:$AJ$125</definedName>
  </definedNames>
  <calcPr fullCalcOnLoad="1"/>
</workbook>
</file>

<file path=xl/comments1.xml><?xml version="1.0" encoding="utf-8"?>
<comments xmlns="http://schemas.openxmlformats.org/spreadsheetml/2006/main">
  <authors>
    <author>chloe.menard</author>
  </authors>
  <commentList>
    <comment ref="F9" authorId="0">
      <text>
        <r>
          <rPr>
            <b/>
            <sz val="10"/>
            <color indexed="10"/>
            <rFont val="Calibri"/>
            <family val="2"/>
          </rPr>
          <t>Si C &gt; LQ alors C = valeur mesurée
Si C &lt; LQ alors C = LQ appliquée / 2
Si C &lt; LD alors C = 0</t>
        </r>
      </text>
    </comment>
    <comment ref="H9" authorId="0">
      <text>
        <r>
          <rPr>
            <b/>
            <sz val="9"/>
            <color indexed="10"/>
            <rFont val="Tahoma"/>
            <family val="2"/>
          </rPr>
          <t xml:space="preserve">Si C &gt; LQ alors C = valeur mesurée
Si C &lt; LQ alors C = LQ appliquée / 2
Si C &lt; LD alors C = 0 </t>
        </r>
      </text>
    </comment>
  </commentList>
</comments>
</file>

<file path=xl/sharedStrings.xml><?xml version="1.0" encoding="utf-8"?>
<sst xmlns="http://schemas.openxmlformats.org/spreadsheetml/2006/main" count="247" uniqueCount="218">
  <si>
    <t>DCO</t>
  </si>
  <si>
    <t>MES</t>
  </si>
  <si>
    <t xml:space="preserve">PCB 28                                      </t>
  </si>
  <si>
    <t xml:space="preserve">PCB 52                                       </t>
  </si>
  <si>
    <t xml:space="preserve">PCB 101                                        </t>
  </si>
  <si>
    <t xml:space="preserve">PCB 118 </t>
  </si>
  <si>
    <t xml:space="preserve">PCB 138                       </t>
  </si>
  <si>
    <t xml:space="preserve">PCB 153                                 </t>
  </si>
  <si>
    <t xml:space="preserve">PCB 180                                      </t>
  </si>
  <si>
    <t>Libellé Substance</t>
  </si>
  <si>
    <t>OU COT</t>
  </si>
  <si>
    <t>TRIBUTYLETAIN CATION  (TBT)</t>
  </si>
  <si>
    <t>DIBUTYLETAIN CATION</t>
  </si>
  <si>
    <t>MONOBUTYLETAIN CATION</t>
  </si>
  <si>
    <t>TRIPHENYLETAIN CATION</t>
  </si>
  <si>
    <t>BENZO (A) PYRENE</t>
  </si>
  <si>
    <t>BENZO (B) FLUORANTHENE</t>
  </si>
  <si>
    <t>BENZO (G,H,I) PÉRYLÈNE</t>
  </si>
  <si>
    <t>BENZO (K) FLUORANTHENE</t>
  </si>
  <si>
    <t>INDENO (1,2,3-CD) PYRENE</t>
  </si>
  <si>
    <t>ANTHRACENE</t>
  </si>
  <si>
    <t>NAPHTALENE</t>
  </si>
  <si>
    <t>FLUORANTHENE</t>
  </si>
  <si>
    <t>ACENAPHTENE</t>
  </si>
  <si>
    <t>HEXACHLOROBENZENE</t>
  </si>
  <si>
    <t>PENTACHLOROBENZENE</t>
  </si>
  <si>
    <t>1,2,4 TRICHLOROBENZENE (TCB)</t>
  </si>
  <si>
    <t>1,2,3 TRICHLOROBENZENE</t>
  </si>
  <si>
    <t>1,3,5 TRICHLOROBENZENE</t>
  </si>
  <si>
    <t>CHLOROBENZENE</t>
  </si>
  <si>
    <t>1,2 DICHLOROBENZENE</t>
  </si>
  <si>
    <t>1,3 DICHLOROBENZENE</t>
  </si>
  <si>
    <t>1,4 DICHLOROBENZENE</t>
  </si>
  <si>
    <t>1,2,4,5 TETRACHLOROBENZENE</t>
  </si>
  <si>
    <t>1-CHLORO-2-NITROBENZENE</t>
  </si>
  <si>
    <t>1-CHLORO-3-NITROBENZENE</t>
  </si>
  <si>
    <t>1-CHLORO-4-NITROBENZENE</t>
  </si>
  <si>
    <t>2-CHLOROTOLUENE</t>
  </si>
  <si>
    <t>3-CHLOROTOLUENE</t>
  </si>
  <si>
    <t>4-CHLOROTOLUENE</t>
  </si>
  <si>
    <t>NITROBENZENE</t>
  </si>
  <si>
    <t>2-NITROTOLUENE</t>
  </si>
  <si>
    <t>BENZENE</t>
  </si>
  <si>
    <t>ETHYLBENZENE</t>
  </si>
  <si>
    <t>ISOPROPYLBENZENE</t>
  </si>
  <si>
    <t>TOLUENE</t>
  </si>
  <si>
    <t>XYLENES ( SOMME O,M,P)</t>
  </si>
  <si>
    <t>HEXACHLOROPENTADIENE</t>
  </si>
  <si>
    <t>1,2 DICHLOROETHANE</t>
  </si>
  <si>
    <t>CHLORURE DE METHYLENE (DICHLOROMETHANE OU DCM)</t>
  </si>
  <si>
    <t>HEXACHLOROBUTADIENE</t>
  </si>
  <si>
    <t>CHLOROFORME (TRICHLOROMETHANE)</t>
  </si>
  <si>
    <t>TETRACHLORURE DE CARBONE</t>
  </si>
  <si>
    <t>CHLOROPRENE</t>
  </si>
  <si>
    <t>3-CHLOROPRENE (CHLORURE D'ALLYLE)</t>
  </si>
  <si>
    <t>1,1 DICHLOROETHANE</t>
  </si>
  <si>
    <t>1,1 DICHLOROETHYLENE</t>
  </si>
  <si>
    <t>1,2 DICHLOROETHYLENE</t>
  </si>
  <si>
    <t>HEXACHLOROETHANE</t>
  </si>
  <si>
    <t>1,1,2,2 TETRACHLOROETHANE</t>
  </si>
  <si>
    <t>TETRACHLOROETHYLENE (PERCHLORETHYLENE)</t>
  </si>
  <si>
    <t>1,1,1 TRICHLOROETHANE</t>
  </si>
  <si>
    <t>1,1,2 TRICHLOROETHANE</t>
  </si>
  <si>
    <t>TRICHLOROETHYLENE</t>
  </si>
  <si>
    <t>CHLORURE DE VINYLE (CHLOROETHYLENE)</t>
  </si>
  <si>
    <t>PENTACHLOROPHENOL</t>
  </si>
  <si>
    <t>4-CHLORO-3-METHYLPHENOL</t>
  </si>
  <si>
    <t>2 CHLOROPHENOL</t>
  </si>
  <si>
    <t>3 CHLOROPHENOL</t>
  </si>
  <si>
    <t>4 CHLOROPHENOL</t>
  </si>
  <si>
    <t>2,4 DICHLOROPHENOL</t>
  </si>
  <si>
    <t>2,4,5 TRICHLOROPHENOL</t>
  </si>
  <si>
    <t>2,4,6 TRICHLOROPHENOL</t>
  </si>
  <si>
    <t>NONYLPHENOLS (SOMME DES DEUX SUBSTANCES)</t>
  </si>
  <si>
    <t>4-NONYLPHENOL MONOETHOXYLATE (NP1OE)</t>
  </si>
  <si>
    <t>4-NONYLPHENOL DIETHOXYLATE (NP2OE)</t>
  </si>
  <si>
    <t>OCTYLPHENOLS (SOMME DES DEUX SUBSTANCES)</t>
  </si>
  <si>
    <t>4-(1,1,3,3-TETRAMETHYLBUTYL)PHENOL MONOETHOXYLATE (OP1OE)</t>
  </si>
  <si>
    <t>4-(1,1,3,3-TETRAMETHYLBUTYL)PHENOL DIETHOXYLATE (OP2OE)</t>
  </si>
  <si>
    <t>2 CHLOROANILINE</t>
  </si>
  <si>
    <t>3 CHLOROANILINE</t>
  </si>
  <si>
    <t>4 CHLOROANILINE</t>
  </si>
  <si>
    <t>4-CHLORO-2 NITROANILINE</t>
  </si>
  <si>
    <t>3,4 DICHLOROANILINE</t>
  </si>
  <si>
    <t>2,2',4,4'- TETRABROMODIPHENYLETHER (BDE 47)</t>
  </si>
  <si>
    <t>2,2',4,4',5- PENTABROMODIPHENYLETHER (BDE 99)</t>
  </si>
  <si>
    <t>2,2',4,4',6- PENTABROMODIPHENYLETHER (BDE 100)</t>
  </si>
  <si>
    <t>2,2',4,4',5,6'- HEXABROMODIPHENYLETHER (BDE 154)</t>
  </si>
  <si>
    <t>2,2',4,4',5,5'- HEXABROMODIPHENYLETHER (BDE153)</t>
  </si>
  <si>
    <t>2,2',3,4,4',5',6- HEPTABROMODIPHENYLETHER (BDE 183)</t>
  </si>
  <si>
    <t>DECABROMODIPHENYL OXYDE (BDE 209)</t>
  </si>
  <si>
    <t>ALACHLORE</t>
  </si>
  <si>
    <t>ATRAZINE</t>
  </si>
  <si>
    <t>CHLORFENVINPHOS</t>
  </si>
  <si>
    <t>CHLORPYRIFOS</t>
  </si>
  <si>
    <t>DIURON</t>
  </si>
  <si>
    <t>ALPHA ENDOSULFAN</t>
  </si>
  <si>
    <t>BETA ENDOSULFAN</t>
  </si>
  <si>
    <t>GAMMA HEXACHLOROCYCLOHEXANE (GAMMA HCH) - LINDANE</t>
  </si>
  <si>
    <t>ALPHA HEXACHLOROCYCLOHEXANE  (ALPHA HCH)</t>
  </si>
  <si>
    <t>ISOPROTURON</t>
  </si>
  <si>
    <t>SIMAZINE</t>
  </si>
  <si>
    <t>TRIFLURALINE</t>
  </si>
  <si>
    <t>CHLOROALCANES C10-C13</t>
  </si>
  <si>
    <t>BIPHENYLE</t>
  </si>
  <si>
    <t>ACIDE CHLOROACETIQUE</t>
  </si>
  <si>
    <t>EPICHLORHYDRINE</t>
  </si>
  <si>
    <t>TRIBUTYLPHOSPHATE</t>
  </si>
  <si>
    <t>Concentration 1
µg/l</t>
  </si>
  <si>
    <t>Concentration 2
µg/l</t>
  </si>
  <si>
    <t>Concentration 3
µg/l</t>
  </si>
  <si>
    <t>Concentration 4
µg/l</t>
  </si>
  <si>
    <t>Concentration 5
µg/l</t>
  </si>
  <si>
    <t>Concentration 6
µg/l</t>
  </si>
  <si>
    <t>Date du prélèvement</t>
  </si>
  <si>
    <t>LQ appliquée
µg/l</t>
  </si>
  <si>
    <t>Concentration maximale
µg/l</t>
  </si>
  <si>
    <t>PRELEVEMENT N°1</t>
  </si>
  <si>
    <r>
      <t xml:space="preserve">Concentration en amont 1 </t>
    </r>
    <r>
      <rPr>
        <b/>
        <i/>
        <sz val="8"/>
        <rFont val="Arial"/>
        <family val="2"/>
      </rPr>
      <t>(facultatif)</t>
    </r>
    <r>
      <rPr>
        <b/>
        <sz val="11"/>
        <rFont val="Arial"/>
        <family val="2"/>
      </rPr>
      <t xml:space="preserve">
µg/l</t>
    </r>
  </si>
  <si>
    <r>
      <t xml:space="preserve">Concentration en amont 2 </t>
    </r>
    <r>
      <rPr>
        <b/>
        <i/>
        <sz val="8"/>
        <rFont val="Arial"/>
        <family val="2"/>
      </rPr>
      <t>(facultatif)</t>
    </r>
    <r>
      <rPr>
        <b/>
        <sz val="11"/>
        <rFont val="Arial"/>
        <family val="2"/>
      </rPr>
      <t xml:space="preserve">
µg/l</t>
    </r>
  </si>
  <si>
    <r>
      <t xml:space="preserve">Concentration en amont 4 </t>
    </r>
    <r>
      <rPr>
        <b/>
        <i/>
        <sz val="11"/>
        <rFont val="Arial"/>
        <family val="2"/>
      </rPr>
      <t>(facultatif)</t>
    </r>
    <r>
      <rPr>
        <b/>
        <sz val="11"/>
        <rFont val="Arial"/>
        <family val="2"/>
      </rPr>
      <t xml:space="preserve">
µg/l</t>
    </r>
  </si>
  <si>
    <r>
      <t xml:space="preserve">Concentration en amont 3 </t>
    </r>
    <r>
      <rPr>
        <b/>
        <i/>
        <sz val="8"/>
        <rFont val="Arial"/>
        <family val="2"/>
      </rPr>
      <t>(facultatif)</t>
    </r>
    <r>
      <rPr>
        <b/>
        <sz val="11"/>
        <rFont val="Arial"/>
        <family val="2"/>
      </rPr>
      <t xml:space="preserve">
µg/l</t>
    </r>
  </si>
  <si>
    <r>
      <t xml:space="preserve">Concentration en amont 6 </t>
    </r>
    <r>
      <rPr>
        <b/>
        <i/>
        <sz val="8"/>
        <rFont val="Arial"/>
        <family val="2"/>
      </rPr>
      <t>(facultatif)</t>
    </r>
    <r>
      <rPr>
        <b/>
        <sz val="11"/>
        <rFont val="Arial"/>
        <family val="2"/>
      </rPr>
      <t xml:space="preserve">
µg/l</t>
    </r>
  </si>
  <si>
    <r>
      <t xml:space="preserve">Concentration en amont 5 </t>
    </r>
    <r>
      <rPr>
        <b/>
        <i/>
        <sz val="8"/>
        <rFont val="Arial"/>
        <family val="2"/>
      </rPr>
      <t>(facultatif)</t>
    </r>
    <r>
      <rPr>
        <b/>
        <sz val="11"/>
        <rFont val="Arial"/>
        <family val="2"/>
      </rPr>
      <t xml:space="preserve">
µg/l</t>
    </r>
  </si>
  <si>
    <t>PLOMB ET SES COMPOSES</t>
  </si>
  <si>
    <t>MERCURE ET SES COMPOSES</t>
  </si>
  <si>
    <t>NICKEL ET SES COMPOSES</t>
  </si>
  <si>
    <t xml:space="preserve">ARSENIC ET SES COMPOSES </t>
  </si>
  <si>
    <t>CHROME ET SES COMPOSES</t>
  </si>
  <si>
    <t>CUIVRE ET SES COMPOSES</t>
  </si>
  <si>
    <t>ZINC ET SES COMPOSES</t>
  </si>
  <si>
    <t>Débit (mesuré ou estimé) m3/j</t>
  </si>
  <si>
    <r>
      <t xml:space="preserve">Substance analysée </t>
    </r>
    <r>
      <rPr>
        <b/>
        <i/>
        <sz val="10"/>
        <rFont val="Arial"/>
        <family val="2"/>
      </rPr>
      <t>(cocher les substances listées à l'annexe 1 de l'APC)</t>
    </r>
  </si>
  <si>
    <t>RAISON SOCIALE</t>
  </si>
  <si>
    <t>VILLE</t>
  </si>
  <si>
    <t>SECTEUR D'ACTIVITE (voir à l'annexe 1 de l'APC)</t>
  </si>
  <si>
    <t>N° GIDIC</t>
  </si>
  <si>
    <t>PRELEVEMENT N°6</t>
  </si>
  <si>
    <t>PRELEVEMENT N°5</t>
  </si>
  <si>
    <t>PRELEVEMENT N°4</t>
  </si>
  <si>
    <t>PRELEVEMENT N°3</t>
  </si>
  <si>
    <t>PRELEVEMENT N°2</t>
  </si>
  <si>
    <t>Flux journalier minimal
g/j</t>
  </si>
  <si>
    <t>Flux journalier maximal
g/j</t>
  </si>
  <si>
    <r>
      <t>CADMIUM ET SES COMPOSES</t>
    </r>
    <r>
      <rPr>
        <vertAlign val="superscript"/>
        <sz val="11"/>
        <rFont val="Calibri"/>
        <family val="2"/>
      </rPr>
      <t xml:space="preserve"> </t>
    </r>
  </si>
  <si>
    <r>
      <rPr>
        <b/>
        <sz val="11"/>
        <rFont val="Calibri"/>
        <family val="2"/>
      </rPr>
      <t>Débit amont</t>
    </r>
    <r>
      <rPr>
        <sz val="8"/>
        <rFont val="Calibri"/>
        <family val="2"/>
      </rPr>
      <t xml:space="preserve"> (si différent du débit en aval)</t>
    </r>
  </si>
  <si>
    <t>Di (2-éthylhexyl)phtalate (DEHP)</t>
  </si>
  <si>
    <r>
      <t>Concentration moyenne</t>
    </r>
    <r>
      <rPr>
        <b/>
        <vertAlign val="superscript"/>
        <sz val="11"/>
        <rFont val="Arial"/>
        <family val="2"/>
      </rPr>
      <t xml:space="preserve"> </t>
    </r>
    <r>
      <rPr>
        <b/>
        <sz val="11"/>
        <rFont val="Arial"/>
        <family val="2"/>
      </rPr>
      <t xml:space="preserve">
µg/l </t>
    </r>
  </si>
  <si>
    <r>
      <t>Flux journalier moyen</t>
    </r>
    <r>
      <rPr>
        <b/>
        <sz val="11"/>
        <rFont val="Arial"/>
        <family val="2"/>
      </rPr>
      <t xml:space="preserve">
g/j</t>
    </r>
  </si>
  <si>
    <r>
      <t>Flux journalier moyen net</t>
    </r>
    <r>
      <rPr>
        <b/>
        <sz val="11"/>
        <rFont val="Arial"/>
        <family val="2"/>
      </rPr>
      <t xml:space="preserve">
g/j</t>
    </r>
  </si>
  <si>
    <t>Contribution amont 4</t>
  </si>
  <si>
    <t>Contribution amont 5</t>
  </si>
  <si>
    <t>Contribution amont 6</t>
  </si>
  <si>
    <t>Contribution amont 3</t>
  </si>
  <si>
    <t>Contribution amont 2</t>
  </si>
  <si>
    <t xml:space="preserve">Contribution amont 1 </t>
  </si>
  <si>
    <t>&gt; Calcul du Flux Journalier pour chaque prélèvement (g/j)</t>
  </si>
  <si>
    <t>FJ = C x D x 0.001</t>
  </si>
  <si>
    <t>&gt; Calcul de la Concentration Moyenne sur les 6 mesures (µg/l)</t>
  </si>
  <si>
    <t>CM = (C1 x D1 + C2 x D2 ... + C6 x D6) / (D1 + D2 … + D6)</t>
  </si>
  <si>
    <t>&gt; Calcul du Flux journalier Moyen (g/j)</t>
  </si>
  <si>
    <t>FJM = (FJ1 + FJ2 … + FJ6) / 6</t>
  </si>
  <si>
    <t>Si C &lt; LQ labo alors C = LQ labo /2</t>
  </si>
  <si>
    <t>Si C &lt; LD alors C = 0</t>
  </si>
  <si>
    <t>C : Concentration mesurée (µg/l)</t>
  </si>
  <si>
    <t>D : Débit journalier mesuré ou estimé (m3/j)</t>
  </si>
  <si>
    <t>LD : Limite de Détection</t>
  </si>
  <si>
    <t>&gt; Calcul du Flux Journalier importé (g/j)</t>
  </si>
  <si>
    <t>FJ importé = C amont x D amont x 0.001</t>
  </si>
  <si>
    <t xml:space="preserve">P = FJ importé / FJ </t>
  </si>
  <si>
    <t>Si plusieurs analyses amont ont été réalisées, une moyenne :</t>
  </si>
  <si>
    <t>PM = (P1 + P2 … + Pn) / n</t>
  </si>
  <si>
    <t>&gt; Calcul d’un Flux Journalier Moyen net (g/j)</t>
  </si>
  <si>
    <t>FJM net = FJM – FJM x PM</t>
  </si>
  <si>
    <t>Dans le cas où la totalité des eaux amont ne serait pas rejetée au point de rejet étudié, appliquer la proportion du débit amont contribuant au rejet étudié (%)</t>
  </si>
  <si>
    <t>C amont  : Concentration mesurée en amont (µg/l)</t>
  </si>
  <si>
    <t>D amont : Débit amont journalier mesuré ou estimé (m3/j)</t>
  </si>
  <si>
    <t>n : Nombre de prélèvements en amont</t>
  </si>
  <si>
    <t>(lorsque rejet et prélèvement ont lieu dans le même milieu)</t>
  </si>
  <si>
    <t>Si CM &lt; LQ circulaire alors</t>
  </si>
  <si>
    <t>Si CM &gt; LQ circulaire alors</t>
  </si>
  <si>
    <t>FJM = 0</t>
  </si>
  <si>
    <t>LQ: Limite de Quantification</t>
  </si>
  <si>
    <t>CALCULS CONCERNANT LES REJETS</t>
  </si>
  <si>
    <t>PRISE EN COMPTE DE LA CONTRIBUTION AMONT</t>
  </si>
  <si>
    <t xml:space="preserve">Substance analysée </t>
  </si>
  <si>
    <t>LQ Circulaire RSDE
µg/l</t>
  </si>
  <si>
    <t xml:space="preserve"> - </t>
  </si>
  <si>
    <t>Prise en compte de la contribution amont</t>
  </si>
  <si>
    <t>Sans prise en compte de la contribution amont</t>
  </si>
  <si>
    <t>CONCLUSIONS</t>
  </si>
  <si>
    <r>
      <t>Cas particulier du rejet par épandage</t>
    </r>
    <r>
      <rPr>
        <sz val="11"/>
        <rFont val="Calibri"/>
        <family val="2"/>
      </rPr>
      <t xml:space="preserve"> avec piezometre présent en aval du rejet :</t>
    </r>
  </si>
  <si>
    <r>
      <t xml:space="preserve">Flux journaliers d'émission 
</t>
    </r>
    <r>
      <rPr>
        <b/>
        <i/>
        <sz val="11"/>
        <rFont val="Arial"/>
        <family val="2"/>
      </rPr>
      <t xml:space="preserve">Colonne A annexe 2 Note DGPR 27/04/2011 </t>
    </r>
    <r>
      <rPr>
        <b/>
        <sz val="11"/>
        <rFont val="Arial"/>
        <family val="2"/>
      </rPr>
      <t xml:space="preserve"> 
g/j</t>
    </r>
  </si>
  <si>
    <r>
      <t xml:space="preserve">Flux journaliers d'émission 
</t>
    </r>
    <r>
      <rPr>
        <b/>
        <i/>
        <sz val="11"/>
        <rFont val="Arial"/>
        <family val="2"/>
      </rPr>
      <t xml:space="preserve">Colonne B annexe 2 Note DGPR 27/04/2011 </t>
    </r>
    <r>
      <rPr>
        <b/>
        <sz val="11"/>
        <rFont val="Arial"/>
        <family val="2"/>
      </rPr>
      <t xml:space="preserve"> 
g/j</t>
    </r>
  </si>
  <si>
    <t>Flux journalier moyen
g/j</t>
  </si>
  <si>
    <t>Flux journalier moyen net
g/j</t>
  </si>
  <si>
    <t>Flux journalier 1
g/j</t>
  </si>
  <si>
    <t>Flux journalier 2
g/j</t>
  </si>
  <si>
    <t>Flux journalier 3
g/j</t>
  </si>
  <si>
    <t>Flux journalier 4
g/j</t>
  </si>
  <si>
    <t>Flux journalier 5
g/j</t>
  </si>
  <si>
    <t>Flux journalier 6
g/j</t>
  </si>
  <si>
    <t xml:space="preserve">&gt; Calcul de la contribution amont : Part du Flux Journalier importé sur le Flux Journalier émis (%) </t>
  </si>
  <si>
    <t>Prise en compte de la contribution amont *</t>
  </si>
  <si>
    <t xml:space="preserve">* La prise en compte de la contribution amont est acceptée lorsque rejet et prélèvement ont lieu dans le même milieu. </t>
  </si>
  <si>
    <t>Une argumentation doit être apportée par les services d’Inspection et sera basée sur un ou plusieurs des aspects suivants :</t>
  </si>
  <si>
    <t xml:space="preserve"> - C &gt; 10*NQE(p) sur une ou plusieurs des 6 mesures</t>
  </si>
  <si>
    <t>NQE(p) : Norme de Qualité Environnementale, ou Norme de Qualité Environnementale provisoire, à utiliser si aucune NQE n’a été définie</t>
  </si>
  <si>
    <t xml:space="preserve"> - FJM (net) &gt; 10%FJ admissible</t>
  </si>
  <si>
    <t>FJ admissible : Flux Journalier admissible par le milieu récepteur (calculé à partir du produit du débit mensuel d’étiage de fréquence quinquennale sèche (QMNA5) et de la NQE ou NQEp).</t>
  </si>
  <si>
    <t>substance déclassant la masse d'eau ;</t>
  </si>
  <si>
    <t xml:space="preserve"> - Contamination du milieu récepteur par la substance :</t>
  </si>
  <si>
    <t>mesures de la concentration de la substance dans le milieu récepteur (ou dans une station de mesures située à l’aval) très proche voire dépassant la NQE.</t>
  </si>
  <si>
    <t xml:space="preserve">substance affichée comme paramètre responsable d'un risque de non atteinte du bon état des eaux (RNABE)  ; </t>
  </si>
  <si>
    <t>Rejet direct : rejet effectué, en sortie de site, dans le milieu naturel (rivière, étang, mer, fossé…), même s'il est traité préalablement par une STEP interne. Par contre, un rejet qui serait traité après sortie de site par une STEP urbaine ou industrielle n'est pas considéré comme direct.</t>
  </si>
  <si>
    <t>En cas de rejet dit "direct", la note du 27/04/2011 prévoit qu’à la lecture des rapports, les Services d’Inspection puissent ajouter une substance qui serait à l’origine d’un impact local.</t>
  </si>
  <si>
    <t>Concentration minimale
µg/l</t>
  </si>
  <si>
    <t>Il n'est pas exigé que le rapport de synthèse comporte ces données. Il revient à l'administration d'en apporter ces arguments. Cependant, afin d'anticiper une éventuelle demande, l'onglet suivant permettra d'examiner le critère 1. Les deux autres critères représentent un travail lourd de recherche de données qu'il est difficile de modéliser. De plus, en pratique, l'Inspection porte plutôt son attention sur le critère 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</si>
</sst>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57">
    <font>
      <sz val="11"/>
      <color theme="1"/>
      <name val="Calibri"/>
      <family val="2"/>
    </font>
    <font>
      <sz val="11"/>
      <color indexed="8"/>
      <name val="Calibri"/>
      <family val="2"/>
    </font>
    <font>
      <b/>
      <sz val="11"/>
      <name val="Arial"/>
      <family val="2"/>
    </font>
    <font>
      <sz val="11"/>
      <name val="Arial"/>
      <family val="2"/>
    </font>
    <font>
      <b/>
      <i/>
      <sz val="8"/>
      <name val="Arial"/>
      <family val="2"/>
    </font>
    <font>
      <b/>
      <i/>
      <sz val="11"/>
      <name val="Arial"/>
      <family val="2"/>
    </font>
    <font>
      <b/>
      <i/>
      <sz val="10"/>
      <name val="Arial"/>
      <family val="2"/>
    </font>
    <font>
      <b/>
      <sz val="11"/>
      <name val="Calibri"/>
      <family val="2"/>
    </font>
    <font>
      <b/>
      <vertAlign val="superscript"/>
      <sz val="11"/>
      <name val="Arial"/>
      <family val="2"/>
    </font>
    <font>
      <vertAlign val="superscript"/>
      <sz val="11"/>
      <name val="Calibri"/>
      <family val="2"/>
    </font>
    <font>
      <sz val="8"/>
      <name val="Calibri"/>
      <family val="2"/>
    </font>
    <font>
      <sz val="11"/>
      <name val="Calibri"/>
      <family val="2"/>
    </font>
    <font>
      <b/>
      <sz val="9"/>
      <color indexed="10"/>
      <name val="Tahoma"/>
      <family val="2"/>
    </font>
    <font>
      <b/>
      <sz val="10"/>
      <color indexed="10"/>
      <name val="Calibri"/>
      <family val="2"/>
    </font>
    <font>
      <b/>
      <sz val="11"/>
      <color indexed="56"/>
      <name val="Calibri"/>
      <family val="2"/>
    </font>
    <font>
      <b/>
      <sz val="11"/>
      <color indexed="8"/>
      <name val="Calibri"/>
      <family val="2"/>
    </font>
    <font>
      <b/>
      <sz val="14"/>
      <name val="Calibri"/>
      <family val="2"/>
    </font>
    <font>
      <b/>
      <sz val="11"/>
      <color indexed="53"/>
      <name val="Calibri"/>
      <family val="2"/>
    </font>
    <font>
      <i/>
      <sz val="11"/>
      <color indexed="8"/>
      <name val="Calibri"/>
      <family val="2"/>
    </font>
    <font>
      <b/>
      <i/>
      <sz val="11"/>
      <color indexed="10"/>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9"/>
      <name val="Calibri"/>
      <family val="2"/>
    </font>
    <font>
      <i/>
      <sz val="11"/>
      <color theme="1"/>
      <name val="Calibri"/>
      <family val="2"/>
    </font>
    <font>
      <b/>
      <i/>
      <sz val="11"/>
      <color rgb="FFFF0000"/>
      <name val="Calibri"/>
      <family val="2"/>
    </font>
    <font>
      <b/>
      <sz val="11"/>
      <color rgb="FFFF0000"/>
      <name val="Calibri"/>
      <family val="2"/>
    </font>
    <font>
      <b/>
      <sz val="11"/>
      <color theme="9" tint="-0.24997000396251678"/>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22">
    <xf numFmtId="0" fontId="0" fillId="0" borderId="0" xfId="0" applyFont="1" applyAlignment="1">
      <alignment/>
    </xf>
    <xf numFmtId="0" fontId="11" fillId="2" borderId="0" xfId="0" applyFont="1" applyFill="1" applyAlignment="1">
      <alignment/>
    </xf>
    <xf numFmtId="0" fontId="11" fillId="2" borderId="0" xfId="0" applyFont="1" applyFill="1" applyBorder="1" applyAlignment="1">
      <alignment/>
    </xf>
    <xf numFmtId="0" fontId="11" fillId="2" borderId="0" xfId="0" applyFont="1" applyFill="1" applyAlignment="1">
      <alignment vertical="center"/>
    </xf>
    <xf numFmtId="0" fontId="3" fillId="2" borderId="10" xfId="0" applyFont="1" applyFill="1" applyBorder="1" applyAlignment="1">
      <alignment horizontal="left" vertical="center"/>
    </xf>
    <xf numFmtId="2" fontId="11" fillId="2" borderId="10" xfId="0" applyNumberFormat="1" applyFont="1" applyFill="1" applyBorder="1" applyAlignment="1">
      <alignment horizontal="right" vertical="center"/>
    </xf>
    <xf numFmtId="0" fontId="11" fillId="2" borderId="10" xfId="0" applyNumberFormat="1" applyFont="1" applyFill="1" applyBorder="1" applyAlignment="1">
      <alignment/>
    </xf>
    <xf numFmtId="0" fontId="0" fillId="2" borderId="0" xfId="0" applyFill="1" applyAlignment="1">
      <alignment/>
    </xf>
    <xf numFmtId="0" fontId="11" fillId="2" borderId="0" xfId="0" applyFont="1" applyFill="1" applyBorder="1" applyAlignment="1">
      <alignment vertical="center"/>
    </xf>
    <xf numFmtId="0" fontId="11" fillId="2" borderId="11" xfId="0" applyFont="1" applyFill="1" applyBorder="1" applyAlignment="1">
      <alignment vertical="center"/>
    </xf>
    <xf numFmtId="0" fontId="2" fillId="2" borderId="0" xfId="0" applyFont="1" applyFill="1" applyBorder="1" applyAlignment="1">
      <alignment horizontal="center" vertical="center" wrapText="1"/>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7" fillId="2" borderId="12" xfId="0" applyFont="1" applyFill="1" applyBorder="1" applyAlignment="1">
      <alignment horizontal="center" vertical="center"/>
    </xf>
    <xf numFmtId="0" fontId="7" fillId="2" borderId="0" xfId="0" applyFont="1" applyFill="1" applyAlignment="1">
      <alignment/>
    </xf>
    <xf numFmtId="0" fontId="3" fillId="2" borderId="10"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51" fillId="2" borderId="0" xfId="0" applyFont="1" applyFill="1" applyAlignment="1">
      <alignment/>
    </xf>
    <xf numFmtId="0" fontId="52" fillId="2" borderId="0" xfId="0" applyFont="1" applyFill="1" applyAlignment="1">
      <alignment/>
    </xf>
    <xf numFmtId="0" fontId="49" fillId="2" borderId="0" xfId="0" applyFont="1" applyFill="1" applyAlignment="1">
      <alignment/>
    </xf>
    <xf numFmtId="0" fontId="48" fillId="2" borderId="0" xfId="0" applyFont="1" applyFill="1" applyAlignment="1">
      <alignment/>
    </xf>
    <xf numFmtId="0" fontId="53" fillId="2" borderId="0" xfId="0" applyFont="1" applyFill="1" applyAlignment="1">
      <alignment/>
    </xf>
    <xf numFmtId="0" fontId="49" fillId="2" borderId="0" xfId="0" applyFont="1" applyFill="1" applyAlignment="1">
      <alignment wrapText="1"/>
    </xf>
    <xf numFmtId="0" fontId="54" fillId="2" borderId="0" xfId="0" applyFont="1" applyFill="1" applyAlignment="1">
      <alignment wrapText="1"/>
    </xf>
    <xf numFmtId="0" fontId="55" fillId="2" borderId="0" xfId="0" applyFont="1" applyFill="1" applyAlignment="1">
      <alignment wrapText="1"/>
    </xf>
    <xf numFmtId="0" fontId="11" fillId="2" borderId="0" xfId="0" applyFont="1" applyFill="1" applyAlignment="1" applyProtection="1">
      <alignment/>
      <protection/>
    </xf>
    <xf numFmtId="0" fontId="16" fillId="2" borderId="0" xfId="0" applyFont="1" applyFill="1" applyAlignment="1" applyProtection="1">
      <alignment/>
      <protection/>
    </xf>
    <xf numFmtId="0" fontId="11" fillId="2" borderId="0" xfId="0" applyFont="1" applyFill="1" applyBorder="1" applyAlignment="1" applyProtection="1">
      <alignment/>
      <protection/>
    </xf>
    <xf numFmtId="0" fontId="11" fillId="2" borderId="12" xfId="0" applyFont="1" applyFill="1" applyBorder="1" applyAlignment="1" applyProtection="1">
      <alignment/>
      <protection/>
    </xf>
    <xf numFmtId="0" fontId="11" fillId="2" borderId="13" xfId="0" applyFont="1" applyFill="1" applyBorder="1" applyAlignment="1" applyProtection="1">
      <alignment/>
      <protection/>
    </xf>
    <xf numFmtId="0" fontId="16" fillId="2" borderId="13" xfId="0" applyFont="1" applyFill="1" applyBorder="1" applyAlignment="1" applyProtection="1">
      <alignment/>
      <protection/>
    </xf>
    <xf numFmtId="0" fontId="11" fillId="2" borderId="11" xfId="0" applyFont="1" applyFill="1" applyBorder="1" applyAlignment="1" applyProtection="1">
      <alignment/>
      <protection/>
    </xf>
    <xf numFmtId="0" fontId="2" fillId="2" borderId="12"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0" fontId="7" fillId="2" borderId="0" xfId="0" applyFont="1" applyFill="1" applyBorder="1" applyAlignment="1" applyProtection="1">
      <alignment horizontal="right"/>
      <protection/>
    </xf>
    <xf numFmtId="0" fontId="2" fillId="2" borderId="14" xfId="0"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11" fillId="2" borderId="16" xfId="0" applyFont="1" applyFill="1" applyBorder="1" applyAlignment="1" applyProtection="1">
      <alignment/>
      <protection/>
    </xf>
    <xf numFmtId="0" fontId="10" fillId="2" borderId="0" xfId="0" applyFont="1" applyFill="1" applyBorder="1" applyAlignment="1" applyProtection="1">
      <alignment horizontal="right" wrapText="1"/>
      <protection/>
    </xf>
    <xf numFmtId="0" fontId="11" fillId="2" borderId="0" xfId="0" applyFont="1" applyFill="1" applyAlignment="1" applyProtection="1">
      <alignment vertical="center"/>
      <protection/>
    </xf>
    <xf numFmtId="0" fontId="3" fillId="2" borderId="11" xfId="0" applyFont="1" applyFill="1" applyBorder="1" applyAlignment="1" applyProtection="1">
      <alignment horizontal="center" vertical="center"/>
      <protection/>
    </xf>
    <xf numFmtId="0" fontId="11" fillId="2" borderId="10" xfId="0" applyFont="1" applyFill="1" applyBorder="1" applyAlignment="1" applyProtection="1">
      <alignment vertical="center"/>
      <protection/>
    </xf>
    <xf numFmtId="10" fontId="11" fillId="2" borderId="10" xfId="0" applyNumberFormat="1" applyFont="1" applyFill="1" applyBorder="1" applyAlignment="1" applyProtection="1">
      <alignment vertical="center"/>
      <protection/>
    </xf>
    <xf numFmtId="43" fontId="11" fillId="2" borderId="10" xfId="45" applyNumberFormat="1" applyFont="1" applyFill="1" applyBorder="1" applyAlignment="1" applyProtection="1">
      <alignment horizontal="right" vertical="center"/>
      <protection/>
    </xf>
    <xf numFmtId="2" fontId="11" fillId="2" borderId="10" xfId="0" applyNumberFormat="1" applyFont="1" applyFill="1" applyBorder="1" applyAlignment="1" applyProtection="1">
      <alignment horizontal="right" vertical="center"/>
      <protection/>
    </xf>
    <xf numFmtId="164" fontId="11" fillId="2" borderId="10" xfId="0" applyNumberFormat="1" applyFont="1" applyFill="1" applyBorder="1" applyAlignment="1" applyProtection="1">
      <alignment horizontal="right" vertical="center"/>
      <protection/>
    </xf>
    <xf numFmtId="0" fontId="3" fillId="2" borderId="11" xfId="0" applyFont="1" applyFill="1" applyBorder="1" applyAlignment="1" applyProtection="1">
      <alignment horizontal="center" vertical="center" wrapText="1"/>
      <protection/>
    </xf>
    <xf numFmtId="0" fontId="11" fillId="0" borderId="10" xfId="0" applyFont="1" applyFill="1" applyBorder="1" applyAlignment="1" applyProtection="1">
      <alignment/>
      <protection locked="0"/>
    </xf>
    <xf numFmtId="0" fontId="16" fillId="0" borderId="10" xfId="0" applyFont="1" applyFill="1" applyBorder="1" applyAlignment="1" applyProtection="1">
      <alignment/>
      <protection locked="0"/>
    </xf>
    <xf numFmtId="0" fontId="11" fillId="0" borderId="17" xfId="0" applyFont="1" applyFill="1" applyBorder="1" applyAlignment="1" applyProtection="1">
      <alignment/>
      <protection locked="0"/>
    </xf>
    <xf numFmtId="0" fontId="3" fillId="0" borderId="10" xfId="0" applyFont="1" applyFill="1" applyBorder="1" applyAlignment="1" applyProtection="1">
      <alignment horizontal="left" vertical="center"/>
      <protection locked="0"/>
    </xf>
    <xf numFmtId="0" fontId="11"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10" fontId="11" fillId="0" borderId="10" xfId="0" applyNumberFormat="1" applyFont="1" applyFill="1" applyBorder="1" applyAlignment="1" applyProtection="1">
      <alignment vertical="center"/>
      <protection locked="0"/>
    </xf>
    <xf numFmtId="0" fontId="2" fillId="2" borderId="17" xfId="0" applyFont="1" applyFill="1" applyBorder="1" applyAlignment="1" applyProtection="1">
      <alignment horizontal="center" vertical="center" wrapText="1"/>
      <protection/>
    </xf>
    <xf numFmtId="0" fontId="3" fillId="2" borderId="18" xfId="0" applyFont="1" applyFill="1" applyBorder="1" applyAlignment="1" applyProtection="1">
      <alignment horizontal="left" vertical="center"/>
      <protection/>
    </xf>
    <xf numFmtId="0" fontId="3" fillId="2" borderId="19"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locked="0"/>
    </xf>
    <xf numFmtId="0" fontId="11" fillId="0" borderId="20" xfId="0" applyFont="1" applyFill="1" applyBorder="1" applyAlignment="1" applyProtection="1">
      <alignment vertical="center" wrapText="1"/>
      <protection locked="0"/>
    </xf>
    <xf numFmtId="0" fontId="11" fillId="2" borderId="20" xfId="0" applyFont="1" applyFill="1" applyBorder="1" applyAlignment="1" applyProtection="1">
      <alignment vertical="center"/>
      <protection/>
    </xf>
    <xf numFmtId="0" fontId="11" fillId="0" borderId="20" xfId="0" applyFont="1" applyFill="1" applyBorder="1" applyAlignment="1" applyProtection="1">
      <alignment vertical="center"/>
      <protection locked="0"/>
    </xf>
    <xf numFmtId="10" fontId="11" fillId="2" borderId="20" xfId="0" applyNumberFormat="1" applyFont="1" applyFill="1" applyBorder="1" applyAlignment="1" applyProtection="1">
      <alignment vertical="center"/>
      <protection/>
    </xf>
    <xf numFmtId="43" fontId="11" fillId="2" borderId="20" xfId="45" applyNumberFormat="1" applyFont="1" applyFill="1" applyBorder="1" applyAlignment="1" applyProtection="1">
      <alignment horizontal="right" vertical="center"/>
      <protection/>
    </xf>
    <xf numFmtId="2" fontId="11" fillId="2" borderId="20" xfId="0" applyNumberFormat="1" applyFont="1" applyFill="1" applyBorder="1" applyAlignment="1" applyProtection="1">
      <alignment horizontal="right" vertical="center"/>
      <protection/>
    </xf>
    <xf numFmtId="164" fontId="11" fillId="2" borderId="20" xfId="0" applyNumberFormat="1" applyFont="1" applyFill="1" applyBorder="1" applyAlignment="1" applyProtection="1">
      <alignment horizontal="right" vertical="center"/>
      <protection/>
    </xf>
    <xf numFmtId="2" fontId="11" fillId="2" borderId="21" xfId="0" applyNumberFormat="1" applyFont="1" applyFill="1" applyBorder="1" applyAlignment="1" applyProtection="1">
      <alignment horizontal="right" vertical="center"/>
      <protection/>
    </xf>
    <xf numFmtId="0" fontId="3" fillId="2" borderId="22" xfId="0" applyFont="1" applyFill="1" applyBorder="1" applyAlignment="1" applyProtection="1">
      <alignment horizontal="left" vertical="center"/>
      <protection/>
    </xf>
    <xf numFmtId="2" fontId="11" fillId="2" borderId="23" xfId="0" applyNumberFormat="1" applyFont="1" applyFill="1" applyBorder="1" applyAlignment="1" applyProtection="1">
      <alignment horizontal="right" vertical="center"/>
      <protection/>
    </xf>
    <xf numFmtId="0" fontId="3" fillId="2" borderId="24" xfId="0" applyFont="1" applyFill="1" applyBorder="1" applyAlignment="1" applyProtection="1">
      <alignment horizontal="left" vertical="center"/>
      <protection/>
    </xf>
    <xf numFmtId="0" fontId="3" fillId="2" borderId="25" xfId="0" applyFont="1" applyFill="1" applyBorder="1" applyAlignment="1" applyProtection="1">
      <alignment horizontal="center" vertical="center"/>
      <protection/>
    </xf>
    <xf numFmtId="0" fontId="3" fillId="0" borderId="26" xfId="0" applyFont="1" applyFill="1" applyBorder="1" applyAlignment="1" applyProtection="1">
      <alignment horizontal="left" vertical="center"/>
      <protection locked="0"/>
    </xf>
    <xf numFmtId="0" fontId="11" fillId="0" borderId="26" xfId="0" applyFont="1" applyFill="1" applyBorder="1" applyAlignment="1" applyProtection="1">
      <alignment vertical="center"/>
      <protection locked="0"/>
    </xf>
    <xf numFmtId="0" fontId="11" fillId="2" borderId="26" xfId="0" applyFont="1" applyFill="1" applyBorder="1" applyAlignment="1" applyProtection="1">
      <alignment vertical="center"/>
      <protection/>
    </xf>
    <xf numFmtId="10" fontId="11" fillId="2" borderId="26" xfId="0" applyNumberFormat="1" applyFont="1" applyFill="1" applyBorder="1" applyAlignment="1" applyProtection="1">
      <alignment vertical="center"/>
      <protection/>
    </xf>
    <xf numFmtId="43" fontId="11" fillId="2" borderId="26" xfId="45" applyNumberFormat="1" applyFont="1" applyFill="1" applyBorder="1" applyAlignment="1" applyProtection="1">
      <alignment horizontal="right" vertical="center"/>
      <protection/>
    </xf>
    <xf numFmtId="2" fontId="11" fillId="2" borderId="26" xfId="0" applyNumberFormat="1" applyFont="1" applyFill="1" applyBorder="1" applyAlignment="1" applyProtection="1">
      <alignment horizontal="right" vertical="center"/>
      <protection/>
    </xf>
    <xf numFmtId="164" fontId="11" fillId="2" borderId="26" xfId="0" applyNumberFormat="1" applyFont="1" applyFill="1" applyBorder="1" applyAlignment="1" applyProtection="1">
      <alignment horizontal="right" vertical="center"/>
      <protection/>
    </xf>
    <xf numFmtId="2" fontId="11" fillId="2" borderId="27" xfId="0" applyNumberFormat="1" applyFont="1" applyFill="1" applyBorder="1" applyAlignment="1" applyProtection="1">
      <alignment horizontal="right" vertical="center"/>
      <protection/>
    </xf>
    <xf numFmtId="0" fontId="3" fillId="2" borderId="22" xfId="0" applyFont="1" applyFill="1" applyBorder="1" applyAlignment="1" applyProtection="1">
      <alignment horizontal="left" vertical="center" wrapText="1"/>
      <protection/>
    </xf>
    <xf numFmtId="0" fontId="3" fillId="2" borderId="24" xfId="0" applyFont="1" applyFill="1" applyBorder="1" applyAlignment="1" applyProtection="1">
      <alignment horizontal="left" vertical="center" wrapText="1"/>
      <protection/>
    </xf>
    <xf numFmtId="0" fontId="3" fillId="2"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xf>
    <xf numFmtId="0" fontId="3" fillId="2" borderId="19" xfId="0" applyFont="1" applyFill="1" applyBorder="1" applyAlignment="1" applyProtection="1">
      <alignment horizontal="center" vertical="center" wrapText="1"/>
      <protection/>
    </xf>
    <xf numFmtId="0" fontId="3" fillId="0" borderId="20"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protection/>
    </xf>
    <xf numFmtId="0" fontId="3" fillId="2" borderId="29" xfId="0" applyFont="1" applyFill="1" applyBorder="1" applyAlignment="1" applyProtection="1">
      <alignment horizontal="center" vertical="center"/>
      <protection/>
    </xf>
    <xf numFmtId="0" fontId="3" fillId="0" borderId="30" xfId="0" applyFont="1" applyFill="1" applyBorder="1" applyAlignment="1" applyProtection="1">
      <alignment horizontal="left" vertical="center"/>
      <protection locked="0"/>
    </xf>
    <xf numFmtId="0" fontId="11" fillId="0" borderId="30" xfId="0" applyFont="1" applyFill="1" applyBorder="1" applyAlignment="1" applyProtection="1">
      <alignment vertical="center"/>
      <protection locked="0"/>
    </xf>
    <xf numFmtId="0" fontId="11" fillId="2" borderId="30" xfId="0" applyFont="1" applyFill="1" applyBorder="1" applyAlignment="1" applyProtection="1">
      <alignment vertical="center"/>
      <protection/>
    </xf>
    <xf numFmtId="10" fontId="11" fillId="2" borderId="30" xfId="0" applyNumberFormat="1" applyFont="1" applyFill="1" applyBorder="1" applyAlignment="1" applyProtection="1">
      <alignment vertical="center"/>
      <protection/>
    </xf>
    <xf numFmtId="43" fontId="11" fillId="2" borderId="30" xfId="45" applyNumberFormat="1" applyFont="1" applyFill="1" applyBorder="1" applyAlignment="1" applyProtection="1">
      <alignment horizontal="right" vertical="center"/>
      <protection/>
    </xf>
    <xf numFmtId="2" fontId="11" fillId="2" borderId="30" xfId="0" applyNumberFormat="1" applyFont="1" applyFill="1" applyBorder="1" applyAlignment="1" applyProtection="1">
      <alignment horizontal="right" vertical="center"/>
      <protection/>
    </xf>
    <xf numFmtId="164" fontId="11" fillId="2" borderId="30" xfId="0" applyNumberFormat="1" applyFont="1" applyFill="1" applyBorder="1" applyAlignment="1" applyProtection="1">
      <alignment horizontal="right" vertical="center"/>
      <protection/>
    </xf>
    <xf numFmtId="2" fontId="11" fillId="2" borderId="31" xfId="0" applyNumberFormat="1" applyFont="1" applyFill="1" applyBorder="1" applyAlignment="1" applyProtection="1">
      <alignment horizontal="right" vertical="center"/>
      <protection/>
    </xf>
    <xf numFmtId="0" fontId="2" fillId="2" borderId="1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2" borderId="18" xfId="0" applyFont="1" applyFill="1" applyBorder="1" applyAlignment="1">
      <alignment horizontal="left" vertical="center"/>
    </xf>
    <xf numFmtId="0" fontId="3" fillId="2" borderId="20" xfId="0" applyFont="1" applyFill="1" applyBorder="1" applyAlignment="1">
      <alignment horizontal="left" vertical="center"/>
    </xf>
    <xf numFmtId="2" fontId="11" fillId="2" borderId="20" xfId="0" applyNumberFormat="1" applyFont="1" applyFill="1" applyBorder="1" applyAlignment="1">
      <alignment horizontal="right" vertical="center"/>
    </xf>
    <xf numFmtId="0" fontId="3" fillId="2" borderId="20"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22" xfId="0" applyFont="1" applyFill="1" applyBorder="1" applyAlignment="1">
      <alignment horizontal="left" vertical="center"/>
    </xf>
    <xf numFmtId="0" fontId="3" fillId="2" borderId="23" xfId="0" applyFont="1" applyFill="1" applyBorder="1" applyAlignment="1" applyProtection="1">
      <alignment horizontal="left" vertical="center"/>
      <protection hidden="1"/>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2" fontId="11" fillId="2" borderId="26" xfId="0" applyNumberFormat="1" applyFont="1" applyFill="1" applyBorder="1" applyAlignment="1">
      <alignment horizontal="right" vertical="center"/>
    </xf>
    <xf numFmtId="0" fontId="3" fillId="2" borderId="26" xfId="0" applyFont="1" applyFill="1" applyBorder="1" applyAlignment="1" applyProtection="1">
      <alignment horizontal="left" vertical="center"/>
      <protection hidden="1"/>
    </xf>
    <xf numFmtId="0" fontId="3" fillId="2" borderId="27" xfId="0" applyFont="1" applyFill="1" applyBorder="1" applyAlignment="1" applyProtection="1">
      <alignment horizontal="left" vertical="center"/>
      <protection hidden="1"/>
    </xf>
    <xf numFmtId="0" fontId="3" fillId="2" borderId="18" xfId="0" applyFont="1" applyFill="1" applyBorder="1" applyAlignment="1" applyProtection="1">
      <alignment horizontal="left" vertical="center"/>
      <protection hidden="1"/>
    </xf>
    <xf numFmtId="0" fontId="3" fillId="2" borderId="22" xfId="0" applyFont="1" applyFill="1" applyBorder="1" applyAlignment="1" applyProtection="1">
      <alignment horizontal="left" vertical="center"/>
      <protection hidden="1"/>
    </xf>
    <xf numFmtId="0" fontId="3" fillId="2" borderId="24" xfId="0" applyFont="1" applyFill="1" applyBorder="1" applyAlignment="1" applyProtection="1">
      <alignment horizontal="left" vertical="center"/>
      <protection hidden="1"/>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xf>
    <xf numFmtId="2" fontId="11" fillId="2" borderId="30" xfId="0" applyNumberFormat="1" applyFont="1" applyFill="1" applyBorder="1" applyAlignment="1">
      <alignment horizontal="right" vertical="center"/>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2" borderId="28" xfId="0" applyFont="1" applyFill="1" applyBorder="1" applyAlignment="1" applyProtection="1">
      <alignment horizontal="left" vertical="center"/>
      <protection hidden="1"/>
    </xf>
    <xf numFmtId="0" fontId="11" fillId="2" borderId="10" xfId="0" applyFont="1" applyFill="1" applyBorder="1" applyAlignment="1" applyProtection="1">
      <alignment/>
      <protection/>
    </xf>
    <xf numFmtId="0" fontId="7" fillId="2" borderId="33" xfId="0" applyFont="1" applyFill="1" applyBorder="1" applyAlignment="1" applyProtection="1">
      <alignment horizontal="right"/>
      <protection/>
    </xf>
    <xf numFmtId="0" fontId="7" fillId="2" borderId="34" xfId="0" applyFont="1" applyFill="1" applyBorder="1" applyAlignment="1" applyProtection="1">
      <alignment horizontal="righ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25"/>
  <sheetViews>
    <sheetView tabSelected="1" zoomScale="70" zoomScaleNormal="70" zoomScaleSheetLayoutView="25" zoomScalePageLayoutView="0" workbookViewId="0" topLeftCell="A1">
      <pane xSplit="3" ySplit="9" topLeftCell="D19" activePane="bottomRight" state="frozen"/>
      <selection pane="topLeft" activeCell="A1" sqref="A1"/>
      <selection pane="topRight" activeCell="E1" sqref="E1"/>
      <selection pane="bottomLeft" activeCell="A22" sqref="A22"/>
      <selection pane="bottomRight" activeCell="E23" sqref="E23"/>
    </sheetView>
  </sheetViews>
  <sheetFormatPr defaultColWidth="11.421875" defaultRowHeight="15"/>
  <cols>
    <col min="1" max="1" width="3.421875" style="1" customWidth="1"/>
    <col min="2" max="2" width="69.7109375" style="1" bestFit="1" customWidth="1"/>
    <col min="3" max="3" width="22.7109375" style="1" customWidth="1"/>
    <col min="4" max="4" width="17.28125" style="1" customWidth="1"/>
    <col min="5" max="5" width="26.28125" style="1" customWidth="1"/>
    <col min="6" max="29" width="17.28125" style="1" customWidth="1"/>
    <col min="30" max="32" width="17.7109375" style="1" customWidth="1"/>
    <col min="33" max="34" width="12.8515625" style="1" customWidth="1"/>
    <col min="35" max="35" width="13.57421875" style="1" customWidth="1"/>
    <col min="36" max="36" width="14.28125" style="1" customWidth="1"/>
    <col min="37" max="16384" width="11.57421875" style="1" customWidth="1"/>
  </cols>
  <sheetData>
    <row r="1" spans="1:36" ht="27" customHeight="1">
      <c r="A1" s="25"/>
      <c r="B1" s="26" t="s">
        <v>133</v>
      </c>
      <c r="C1" s="47"/>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ht="27" customHeight="1">
      <c r="A2" s="25"/>
      <c r="B2" s="26" t="s">
        <v>134</v>
      </c>
      <c r="C2" s="47"/>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36" ht="27" customHeight="1">
      <c r="A3" s="25"/>
      <c r="B3" s="26" t="s">
        <v>135</v>
      </c>
      <c r="C3" s="47"/>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row>
    <row r="4" spans="1:36" ht="27" customHeight="1">
      <c r="A4" s="25"/>
      <c r="B4" s="26" t="s">
        <v>136</v>
      </c>
      <c r="C4" s="47"/>
      <c r="D4" s="25"/>
      <c r="E4" s="25"/>
      <c r="F4" s="27"/>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ht="16.5" customHeight="1">
      <c r="A5" s="25"/>
      <c r="B5" s="26"/>
      <c r="C5" s="26"/>
      <c r="D5" s="25"/>
      <c r="E5" s="25"/>
      <c r="F5" s="27"/>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row>
    <row r="6" spans="1:36" ht="18.75">
      <c r="A6" s="25"/>
      <c r="B6" s="25"/>
      <c r="C6" s="25"/>
      <c r="D6" s="27"/>
      <c r="E6" s="27"/>
      <c r="F6" s="28"/>
      <c r="G6" s="29"/>
      <c r="H6" s="30" t="s">
        <v>117</v>
      </c>
      <c r="I6" s="29"/>
      <c r="J6" s="28"/>
      <c r="K6" s="29"/>
      <c r="L6" s="30" t="s">
        <v>141</v>
      </c>
      <c r="M6" s="29"/>
      <c r="N6" s="28"/>
      <c r="O6" s="29"/>
      <c r="P6" s="30" t="s">
        <v>140</v>
      </c>
      <c r="Q6" s="29"/>
      <c r="R6" s="29"/>
      <c r="S6" s="29"/>
      <c r="T6" s="30" t="s">
        <v>139</v>
      </c>
      <c r="U6" s="29"/>
      <c r="V6" s="28"/>
      <c r="W6" s="29"/>
      <c r="X6" s="30" t="s">
        <v>138</v>
      </c>
      <c r="Y6" s="29"/>
      <c r="Z6" s="28"/>
      <c r="AA6" s="29"/>
      <c r="AB6" s="30" t="s">
        <v>137</v>
      </c>
      <c r="AC6" s="31"/>
      <c r="AD6" s="25"/>
      <c r="AE6" s="25"/>
      <c r="AF6" s="25"/>
      <c r="AG6" s="25"/>
      <c r="AH6" s="25"/>
      <c r="AI6" s="25"/>
      <c r="AJ6" s="25"/>
    </row>
    <row r="7" spans="1:39" ht="28.5" customHeight="1">
      <c r="A7" s="25"/>
      <c r="B7" s="32" t="s">
        <v>114</v>
      </c>
      <c r="C7" s="33"/>
      <c r="D7" s="119"/>
      <c r="E7" s="31"/>
      <c r="F7" s="48"/>
      <c r="G7" s="27"/>
      <c r="H7" s="27"/>
      <c r="I7" s="34"/>
      <c r="J7" s="48"/>
      <c r="K7" s="27"/>
      <c r="L7" s="27"/>
      <c r="M7" s="34"/>
      <c r="N7" s="48"/>
      <c r="O7" s="27"/>
      <c r="P7" s="27"/>
      <c r="Q7" s="34"/>
      <c r="R7" s="48"/>
      <c r="S7" s="27"/>
      <c r="T7" s="27"/>
      <c r="U7" s="34"/>
      <c r="V7" s="48"/>
      <c r="W7" s="27"/>
      <c r="X7" s="27"/>
      <c r="Y7" s="34"/>
      <c r="Z7" s="48"/>
      <c r="AA7" s="27"/>
      <c r="AB7" s="27"/>
      <c r="AC7" s="120"/>
      <c r="AD7" s="25"/>
      <c r="AE7" s="25"/>
      <c r="AF7" s="25"/>
      <c r="AG7" s="25"/>
      <c r="AH7" s="25"/>
      <c r="AI7" s="25"/>
      <c r="AJ7" s="25"/>
      <c r="AK7" s="3"/>
      <c r="AL7" s="3"/>
      <c r="AM7" s="3"/>
    </row>
    <row r="8" spans="1:39" ht="28.5" customHeight="1">
      <c r="A8" s="25"/>
      <c r="B8" s="35" t="s">
        <v>131</v>
      </c>
      <c r="C8" s="36"/>
      <c r="D8" s="119"/>
      <c r="E8" s="37"/>
      <c r="F8" s="49"/>
      <c r="G8" s="38" t="s">
        <v>145</v>
      </c>
      <c r="H8" s="47"/>
      <c r="I8" s="34"/>
      <c r="J8" s="47"/>
      <c r="K8" s="38" t="s">
        <v>145</v>
      </c>
      <c r="L8" s="47"/>
      <c r="M8" s="34"/>
      <c r="N8" s="47"/>
      <c r="O8" s="38" t="s">
        <v>145</v>
      </c>
      <c r="P8" s="47"/>
      <c r="Q8" s="34"/>
      <c r="R8" s="47"/>
      <c r="S8" s="38" t="s">
        <v>145</v>
      </c>
      <c r="T8" s="47"/>
      <c r="U8" s="34"/>
      <c r="V8" s="49"/>
      <c r="W8" s="38" t="s">
        <v>145</v>
      </c>
      <c r="X8" s="47"/>
      <c r="Y8" s="34"/>
      <c r="Z8" s="49"/>
      <c r="AA8" s="38" t="s">
        <v>145</v>
      </c>
      <c r="AB8" s="47"/>
      <c r="AC8" s="121"/>
      <c r="AD8" s="25"/>
      <c r="AE8" s="25"/>
      <c r="AF8" s="25"/>
      <c r="AG8" s="25"/>
      <c r="AH8" s="25"/>
      <c r="AI8" s="25"/>
      <c r="AJ8" s="25"/>
      <c r="AK8" s="3"/>
      <c r="AL8" s="3"/>
      <c r="AM8" s="3"/>
    </row>
    <row r="9" spans="1:39" ht="60.75" thickBot="1">
      <c r="A9" s="25"/>
      <c r="B9" s="55" t="s">
        <v>9</v>
      </c>
      <c r="C9" s="55" t="s">
        <v>186</v>
      </c>
      <c r="D9" s="55" t="s">
        <v>115</v>
      </c>
      <c r="E9" s="55" t="s">
        <v>132</v>
      </c>
      <c r="F9" s="55" t="s">
        <v>108</v>
      </c>
      <c r="G9" s="55" t="s">
        <v>196</v>
      </c>
      <c r="H9" s="55" t="s">
        <v>118</v>
      </c>
      <c r="I9" s="55" t="s">
        <v>155</v>
      </c>
      <c r="J9" s="55" t="s">
        <v>109</v>
      </c>
      <c r="K9" s="55" t="s">
        <v>197</v>
      </c>
      <c r="L9" s="55" t="s">
        <v>119</v>
      </c>
      <c r="M9" s="55" t="s">
        <v>154</v>
      </c>
      <c r="N9" s="55" t="s">
        <v>110</v>
      </c>
      <c r="O9" s="55" t="s">
        <v>198</v>
      </c>
      <c r="P9" s="55" t="s">
        <v>121</v>
      </c>
      <c r="Q9" s="55" t="s">
        <v>153</v>
      </c>
      <c r="R9" s="55" t="s">
        <v>111</v>
      </c>
      <c r="S9" s="55" t="s">
        <v>199</v>
      </c>
      <c r="T9" s="55" t="s">
        <v>120</v>
      </c>
      <c r="U9" s="55" t="s">
        <v>150</v>
      </c>
      <c r="V9" s="55" t="s">
        <v>112</v>
      </c>
      <c r="W9" s="55" t="s">
        <v>200</v>
      </c>
      <c r="X9" s="55" t="s">
        <v>123</v>
      </c>
      <c r="Y9" s="55" t="s">
        <v>151</v>
      </c>
      <c r="Z9" s="55" t="s">
        <v>113</v>
      </c>
      <c r="AA9" s="55" t="s">
        <v>201</v>
      </c>
      <c r="AB9" s="55" t="s">
        <v>122</v>
      </c>
      <c r="AC9" s="55" t="s">
        <v>152</v>
      </c>
      <c r="AD9" s="55" t="s">
        <v>216</v>
      </c>
      <c r="AE9" s="55" t="s">
        <v>116</v>
      </c>
      <c r="AF9" s="55" t="s">
        <v>147</v>
      </c>
      <c r="AG9" s="55" t="s">
        <v>142</v>
      </c>
      <c r="AH9" s="55" t="s">
        <v>143</v>
      </c>
      <c r="AI9" s="55" t="s">
        <v>148</v>
      </c>
      <c r="AJ9" s="55" t="s">
        <v>149</v>
      </c>
      <c r="AL9" s="3"/>
      <c r="AM9" s="3"/>
    </row>
    <row r="10" spans="1:36" s="3" customFormat="1" ht="28.5" customHeight="1">
      <c r="A10" s="39"/>
      <c r="B10" s="56" t="s">
        <v>0</v>
      </c>
      <c r="C10" s="57">
        <v>30000</v>
      </c>
      <c r="D10" s="61"/>
      <c r="E10" s="58"/>
      <c r="F10" s="59"/>
      <c r="G10" s="60">
        <f aca="true" t="shared" si="0" ref="G10:G41">IF(OR(F10="",$F$8=""),"",F10*$F$8*0.001)</f>
      </c>
      <c r="H10" s="61"/>
      <c r="I10" s="62">
        <f aca="true" t="shared" si="1" ref="I10:I41">IF(OR(H10="",$F$8=""),"",(H10*(IF($H$8="",$F$8,$H$8)*0.001)/G10))</f>
      </c>
      <c r="J10" s="61"/>
      <c r="K10" s="60">
        <f aca="true" t="shared" si="2" ref="K10:K41">IF(OR(J10="",$J$8=""),"",J10*$J$8*0.001)</f>
      </c>
      <c r="L10" s="61"/>
      <c r="M10" s="62">
        <f aca="true" t="shared" si="3" ref="M10:M41">IF(OR(L10="",$J$8=""),"",(L10*(IF($L$8="",$J$8,$L$8)*0.001)/K10))</f>
      </c>
      <c r="N10" s="61"/>
      <c r="O10" s="60">
        <f aca="true" t="shared" si="4" ref="O10:O41">IF(OR(N10="",$N$8=""),"",N10*$N$8*0.001)</f>
      </c>
      <c r="P10" s="61"/>
      <c r="Q10" s="62">
        <f aca="true" t="shared" si="5" ref="Q10:Q41">IF(OR(P10="",$N$8=""),"",(P10*(IF($P$8="",$N$8,$P$8)*0.001)/O10))</f>
      </c>
      <c r="R10" s="61"/>
      <c r="S10" s="60">
        <f aca="true" t="shared" si="6" ref="S10:S41">IF(OR(R10="",$R$8=""),"",R10*$R$8*0.001)</f>
      </c>
      <c r="T10" s="61"/>
      <c r="U10" s="62">
        <f aca="true" t="shared" si="7" ref="U10:U41">IF(OR(T10="",$R$8=""),"",(T10*(IF($T$8="",$R$8,$T$8)*0.001)/S10))</f>
      </c>
      <c r="V10" s="61"/>
      <c r="W10" s="60">
        <f aca="true" t="shared" si="8" ref="W10:W41">IF(OR(V10="",$V$8=""),"",V10*$V$8*0.001)</f>
      </c>
      <c r="X10" s="61"/>
      <c r="Y10" s="62">
        <f aca="true" t="shared" si="9" ref="Y10:Y41">IF(OR(X10="",$V$8=""),"",(X10*(IF($X$8="",$V$8,$X$8)*0.001)/W10))</f>
      </c>
      <c r="Z10" s="61"/>
      <c r="AA10" s="60">
        <f aca="true" t="shared" si="10" ref="AA10:AA41">IF(OR(Z10="",$Z$8=""),"",Z10*$Z$8*0.001)</f>
      </c>
      <c r="AB10" s="61"/>
      <c r="AC10" s="62">
        <f aca="true" t="shared" si="11" ref="AC10:AC41">IF(OR(AB10="",$Z$8=""),"",(AB10*(IF($AB$8="",$Z$8,$AB$8)*0.001)/AA10))</f>
      </c>
      <c r="AD10" s="63">
        <f aca="true" t="shared" si="12" ref="AD10:AD41">IF(OR(F10="",J10="",N10="",R10="",V10="",Z10=""),"",MIN(F10,J10,N10,R10,V10,Z10))</f>
      </c>
      <c r="AE10" s="64">
        <f aca="true" t="shared" si="13" ref="AE10:AE41">IF(OR(F10="",J10="",N10="",R10="",V10="",Z10=""),"",MAX(F10,J10,N10,R10,V10,Z10))</f>
      </c>
      <c r="AF10" s="65">
        <f aca="true" t="shared" si="14" ref="AF10:AF41">IF(OR(F10="",J10="",N10="",R10="",V10="",Z10="",$F$8="",$J$8="",$N$8="",$R$8="",$V$8="",$Z$8=""),"",(F10*$F$8+J10*$J$8+N10*$N$8+R10*$R$8+V10*$V$8+Z10*$Z$8)/($F$8+$J$8+$N$8+$R$8+$V$8+$Z$8))</f>
      </c>
      <c r="AG10" s="64">
        <f aca="true" t="shared" si="15" ref="AG10:AG41">IF(OR(G10="",K10="",O10="",S10="",W10="",AA10=""),"",MIN(G10,K10,O10,S10,W10,AA10))</f>
      </c>
      <c r="AH10" s="64">
        <f aca="true" t="shared" si="16" ref="AH10:AH41">IF(OR(G10="",K10="",O10="",S10="",W10="",AA10=""),"",MAX(G10,K10,O10,S10,W10,AA10))</f>
      </c>
      <c r="AI10" s="64">
        <f aca="true" t="shared" si="17" ref="AI10:AI41">IF(AF10&lt;C10,"0",IF(OR(G10="",K10="",O10="",S10="",W10="",AA10=""),"",AVERAGE(G10,K10,O10,S10,W10,AA10)))</f>
      </c>
      <c r="AJ10" s="66">
        <f aca="true" t="shared" si="18" ref="AJ10:AJ41">IF(AND(I10="",M10="",Q10="",U10="",Y10="",AC10=""),AI10,AI10-AI10*AVERAGE(AC10,Y10,U10,Q10,M10,I10))</f>
      </c>
    </row>
    <row r="11" spans="1:36" s="3" customFormat="1" ht="28.5" customHeight="1">
      <c r="A11" s="39"/>
      <c r="B11" s="67" t="s">
        <v>10</v>
      </c>
      <c r="C11" s="40">
        <v>300</v>
      </c>
      <c r="D11" s="51"/>
      <c r="E11" s="50"/>
      <c r="F11" s="51"/>
      <c r="G11" s="41">
        <f t="shared" si="0"/>
      </c>
      <c r="H11" s="51"/>
      <c r="I11" s="42">
        <f t="shared" si="1"/>
      </c>
      <c r="J11" s="51"/>
      <c r="K11" s="41">
        <f t="shared" si="2"/>
      </c>
      <c r="L11" s="51"/>
      <c r="M11" s="42">
        <f t="shared" si="3"/>
      </c>
      <c r="N11" s="51"/>
      <c r="O11" s="41">
        <f t="shared" si="4"/>
      </c>
      <c r="P11" s="51"/>
      <c r="Q11" s="42">
        <f t="shared" si="5"/>
      </c>
      <c r="R11" s="51"/>
      <c r="S11" s="41">
        <f t="shared" si="6"/>
      </c>
      <c r="T11" s="51"/>
      <c r="U11" s="42">
        <f t="shared" si="7"/>
      </c>
      <c r="V11" s="51"/>
      <c r="W11" s="41">
        <f t="shared" si="8"/>
      </c>
      <c r="X11" s="51"/>
      <c r="Y11" s="42">
        <f t="shared" si="9"/>
      </c>
      <c r="Z11" s="51"/>
      <c r="AA11" s="41">
        <f t="shared" si="10"/>
      </c>
      <c r="AB11" s="51"/>
      <c r="AC11" s="42">
        <f t="shared" si="11"/>
      </c>
      <c r="AD11" s="43">
        <f t="shared" si="12"/>
      </c>
      <c r="AE11" s="44">
        <f t="shared" si="13"/>
      </c>
      <c r="AF11" s="45">
        <f t="shared" si="14"/>
      </c>
      <c r="AG11" s="44">
        <f t="shared" si="15"/>
      </c>
      <c r="AH11" s="44">
        <f t="shared" si="16"/>
      </c>
      <c r="AI11" s="44">
        <f t="shared" si="17"/>
      </c>
      <c r="AJ11" s="68">
        <f t="shared" si="18"/>
      </c>
    </row>
    <row r="12" spans="1:36" s="3" customFormat="1" ht="28.5" customHeight="1" thickBot="1">
      <c r="A12" s="39"/>
      <c r="B12" s="69" t="s">
        <v>1</v>
      </c>
      <c r="C12" s="70">
        <v>2000</v>
      </c>
      <c r="D12" s="72"/>
      <c r="E12" s="71"/>
      <c r="F12" s="72"/>
      <c r="G12" s="73">
        <f t="shared" si="0"/>
      </c>
      <c r="H12" s="72"/>
      <c r="I12" s="74">
        <f t="shared" si="1"/>
      </c>
      <c r="J12" s="72"/>
      <c r="K12" s="73">
        <f t="shared" si="2"/>
      </c>
      <c r="L12" s="72"/>
      <c r="M12" s="74">
        <f t="shared" si="3"/>
      </c>
      <c r="N12" s="72"/>
      <c r="O12" s="73">
        <f t="shared" si="4"/>
      </c>
      <c r="P12" s="72"/>
      <c r="Q12" s="74">
        <f t="shared" si="5"/>
      </c>
      <c r="R12" s="72"/>
      <c r="S12" s="73">
        <f t="shared" si="6"/>
      </c>
      <c r="T12" s="72"/>
      <c r="U12" s="74">
        <f t="shared" si="7"/>
      </c>
      <c r="V12" s="72"/>
      <c r="W12" s="73">
        <f t="shared" si="8"/>
      </c>
      <c r="X12" s="72"/>
      <c r="Y12" s="74">
        <f t="shared" si="9"/>
      </c>
      <c r="Z12" s="72"/>
      <c r="AA12" s="73">
        <f t="shared" si="10"/>
      </c>
      <c r="AB12" s="72"/>
      <c r="AC12" s="74">
        <f t="shared" si="11"/>
      </c>
      <c r="AD12" s="75">
        <f t="shared" si="12"/>
      </c>
      <c r="AE12" s="76">
        <f t="shared" si="13"/>
      </c>
      <c r="AF12" s="77">
        <f t="shared" si="14"/>
      </c>
      <c r="AG12" s="76">
        <f t="shared" si="15"/>
      </c>
      <c r="AH12" s="76">
        <f t="shared" si="16"/>
      </c>
      <c r="AI12" s="76">
        <f t="shared" si="17"/>
      </c>
      <c r="AJ12" s="78">
        <f t="shared" si="18"/>
      </c>
    </row>
    <row r="13" spans="1:36" s="3" customFormat="1" ht="28.5" customHeight="1">
      <c r="A13" s="39"/>
      <c r="B13" s="56" t="s">
        <v>11</v>
      </c>
      <c r="C13" s="57">
        <v>0.02</v>
      </c>
      <c r="D13" s="61"/>
      <c r="E13" s="58"/>
      <c r="F13" s="61"/>
      <c r="G13" s="60">
        <f t="shared" si="0"/>
      </c>
      <c r="H13" s="61"/>
      <c r="I13" s="62">
        <f t="shared" si="1"/>
      </c>
      <c r="J13" s="61"/>
      <c r="K13" s="60">
        <f t="shared" si="2"/>
      </c>
      <c r="L13" s="61"/>
      <c r="M13" s="62">
        <f t="shared" si="3"/>
      </c>
      <c r="N13" s="61"/>
      <c r="O13" s="60">
        <f t="shared" si="4"/>
      </c>
      <c r="P13" s="61"/>
      <c r="Q13" s="62">
        <f t="shared" si="5"/>
      </c>
      <c r="R13" s="61"/>
      <c r="S13" s="60">
        <f t="shared" si="6"/>
      </c>
      <c r="T13" s="61"/>
      <c r="U13" s="62">
        <f t="shared" si="7"/>
      </c>
      <c r="V13" s="61"/>
      <c r="W13" s="60">
        <f t="shared" si="8"/>
      </c>
      <c r="X13" s="61"/>
      <c r="Y13" s="62">
        <f t="shared" si="9"/>
      </c>
      <c r="Z13" s="61"/>
      <c r="AA13" s="60">
        <f t="shared" si="10"/>
      </c>
      <c r="AB13" s="61"/>
      <c r="AC13" s="62">
        <f t="shared" si="11"/>
      </c>
      <c r="AD13" s="63">
        <f t="shared" si="12"/>
      </c>
      <c r="AE13" s="64">
        <f t="shared" si="13"/>
      </c>
      <c r="AF13" s="65">
        <f t="shared" si="14"/>
      </c>
      <c r="AG13" s="64">
        <f t="shared" si="15"/>
      </c>
      <c r="AH13" s="64">
        <f t="shared" si="16"/>
      </c>
      <c r="AI13" s="64">
        <f t="shared" si="17"/>
      </c>
      <c r="AJ13" s="66">
        <f t="shared" si="18"/>
      </c>
    </row>
    <row r="14" spans="1:36" s="3" customFormat="1" ht="28.5" customHeight="1">
      <c r="A14" s="39"/>
      <c r="B14" s="67" t="s">
        <v>12</v>
      </c>
      <c r="C14" s="40">
        <v>0.02</v>
      </c>
      <c r="D14" s="51"/>
      <c r="E14" s="50"/>
      <c r="F14" s="51"/>
      <c r="G14" s="41">
        <f t="shared" si="0"/>
      </c>
      <c r="H14" s="51"/>
      <c r="I14" s="42">
        <f t="shared" si="1"/>
      </c>
      <c r="J14" s="51"/>
      <c r="K14" s="41">
        <f t="shared" si="2"/>
      </c>
      <c r="L14" s="51"/>
      <c r="M14" s="42">
        <f t="shared" si="3"/>
      </c>
      <c r="N14" s="51"/>
      <c r="O14" s="41">
        <f t="shared" si="4"/>
      </c>
      <c r="P14" s="51"/>
      <c r="Q14" s="42">
        <f t="shared" si="5"/>
      </c>
      <c r="R14" s="51"/>
      <c r="S14" s="41">
        <f t="shared" si="6"/>
      </c>
      <c r="T14" s="51"/>
      <c r="U14" s="42">
        <f t="shared" si="7"/>
      </c>
      <c r="V14" s="51"/>
      <c r="W14" s="41">
        <f t="shared" si="8"/>
      </c>
      <c r="X14" s="51"/>
      <c r="Y14" s="42">
        <f t="shared" si="9"/>
      </c>
      <c r="Z14" s="51"/>
      <c r="AA14" s="41">
        <f t="shared" si="10"/>
      </c>
      <c r="AB14" s="51"/>
      <c r="AC14" s="42">
        <f t="shared" si="11"/>
      </c>
      <c r="AD14" s="43">
        <f t="shared" si="12"/>
      </c>
      <c r="AE14" s="44">
        <f t="shared" si="13"/>
      </c>
      <c r="AF14" s="45">
        <f t="shared" si="14"/>
      </c>
      <c r="AG14" s="44">
        <f t="shared" si="15"/>
      </c>
      <c r="AH14" s="44">
        <f t="shared" si="16"/>
      </c>
      <c r="AI14" s="44">
        <f t="shared" si="17"/>
      </c>
      <c r="AJ14" s="68">
        <f t="shared" si="18"/>
      </c>
    </row>
    <row r="15" spans="1:36" s="3" customFormat="1" ht="28.5" customHeight="1">
      <c r="A15" s="39"/>
      <c r="B15" s="67" t="s">
        <v>13</v>
      </c>
      <c r="C15" s="40">
        <v>0.02</v>
      </c>
      <c r="D15" s="51"/>
      <c r="E15" s="50"/>
      <c r="F15" s="51"/>
      <c r="G15" s="41">
        <f t="shared" si="0"/>
      </c>
      <c r="H15" s="51"/>
      <c r="I15" s="42">
        <f t="shared" si="1"/>
      </c>
      <c r="J15" s="51"/>
      <c r="K15" s="41">
        <f t="shared" si="2"/>
      </c>
      <c r="L15" s="51"/>
      <c r="M15" s="42">
        <f t="shared" si="3"/>
      </c>
      <c r="N15" s="51"/>
      <c r="O15" s="41">
        <f t="shared" si="4"/>
      </c>
      <c r="P15" s="51"/>
      <c r="Q15" s="42">
        <f t="shared" si="5"/>
      </c>
      <c r="R15" s="51"/>
      <c r="S15" s="41">
        <f t="shared" si="6"/>
      </c>
      <c r="T15" s="51"/>
      <c r="U15" s="42">
        <f t="shared" si="7"/>
      </c>
      <c r="V15" s="51"/>
      <c r="W15" s="41">
        <f t="shared" si="8"/>
      </c>
      <c r="X15" s="51"/>
      <c r="Y15" s="42">
        <f t="shared" si="9"/>
      </c>
      <c r="Z15" s="51"/>
      <c r="AA15" s="41">
        <f t="shared" si="10"/>
      </c>
      <c r="AB15" s="54"/>
      <c r="AC15" s="42">
        <f t="shared" si="11"/>
      </c>
      <c r="AD15" s="43">
        <f t="shared" si="12"/>
      </c>
      <c r="AE15" s="44">
        <f t="shared" si="13"/>
      </c>
      <c r="AF15" s="45">
        <f t="shared" si="14"/>
      </c>
      <c r="AG15" s="44">
        <f t="shared" si="15"/>
      </c>
      <c r="AH15" s="44">
        <f t="shared" si="16"/>
      </c>
      <c r="AI15" s="44">
        <f t="shared" si="17"/>
      </c>
      <c r="AJ15" s="68">
        <f t="shared" si="18"/>
      </c>
    </row>
    <row r="16" spans="1:36" s="3" customFormat="1" ht="28.5" customHeight="1" thickBot="1">
      <c r="A16" s="39"/>
      <c r="B16" s="69" t="s">
        <v>14</v>
      </c>
      <c r="C16" s="70">
        <v>0.02</v>
      </c>
      <c r="D16" s="72"/>
      <c r="E16" s="71"/>
      <c r="F16" s="72"/>
      <c r="G16" s="73">
        <f t="shared" si="0"/>
      </c>
      <c r="H16" s="72"/>
      <c r="I16" s="74">
        <f t="shared" si="1"/>
      </c>
      <c r="J16" s="72"/>
      <c r="K16" s="73">
        <f t="shared" si="2"/>
      </c>
      <c r="L16" s="72"/>
      <c r="M16" s="74">
        <f t="shared" si="3"/>
      </c>
      <c r="N16" s="72"/>
      <c r="O16" s="73">
        <f t="shared" si="4"/>
      </c>
      <c r="P16" s="72"/>
      <c r="Q16" s="74">
        <f t="shared" si="5"/>
      </c>
      <c r="R16" s="72"/>
      <c r="S16" s="73">
        <f t="shared" si="6"/>
      </c>
      <c r="T16" s="72"/>
      <c r="U16" s="74">
        <f t="shared" si="7"/>
      </c>
      <c r="V16" s="72"/>
      <c r="W16" s="73">
        <f t="shared" si="8"/>
      </c>
      <c r="X16" s="72"/>
      <c r="Y16" s="74">
        <f t="shared" si="9"/>
      </c>
      <c r="Z16" s="72"/>
      <c r="AA16" s="73">
        <f t="shared" si="10"/>
      </c>
      <c r="AB16" s="72"/>
      <c r="AC16" s="74">
        <f t="shared" si="11"/>
      </c>
      <c r="AD16" s="75">
        <f t="shared" si="12"/>
      </c>
      <c r="AE16" s="76">
        <f t="shared" si="13"/>
      </c>
      <c r="AF16" s="77">
        <f t="shared" si="14"/>
      </c>
      <c r="AG16" s="76">
        <f t="shared" si="15"/>
      </c>
      <c r="AH16" s="76">
        <f t="shared" si="16"/>
      </c>
      <c r="AI16" s="76">
        <f t="shared" si="17"/>
      </c>
      <c r="AJ16" s="78">
        <f t="shared" si="18"/>
      </c>
    </row>
    <row r="17" spans="1:36" s="3" customFormat="1" ht="28.5" customHeight="1">
      <c r="A17" s="39"/>
      <c r="B17" s="56" t="s">
        <v>144</v>
      </c>
      <c r="C17" s="57">
        <v>2</v>
      </c>
      <c r="D17" s="61"/>
      <c r="E17" s="58"/>
      <c r="F17" s="61"/>
      <c r="G17" s="60">
        <f t="shared" si="0"/>
      </c>
      <c r="H17" s="61"/>
      <c r="I17" s="62">
        <f t="shared" si="1"/>
      </c>
      <c r="J17" s="61"/>
      <c r="K17" s="60">
        <f t="shared" si="2"/>
      </c>
      <c r="L17" s="61"/>
      <c r="M17" s="62">
        <f t="shared" si="3"/>
      </c>
      <c r="N17" s="61"/>
      <c r="O17" s="60">
        <f t="shared" si="4"/>
      </c>
      <c r="P17" s="61"/>
      <c r="Q17" s="62">
        <f t="shared" si="5"/>
      </c>
      <c r="R17" s="61"/>
      <c r="S17" s="60">
        <f t="shared" si="6"/>
      </c>
      <c r="T17" s="61"/>
      <c r="U17" s="62">
        <f t="shared" si="7"/>
      </c>
      <c r="V17" s="61"/>
      <c r="W17" s="60">
        <f t="shared" si="8"/>
      </c>
      <c r="X17" s="61"/>
      <c r="Y17" s="62">
        <f t="shared" si="9"/>
      </c>
      <c r="Z17" s="61"/>
      <c r="AA17" s="60">
        <f t="shared" si="10"/>
      </c>
      <c r="AB17" s="61"/>
      <c r="AC17" s="62">
        <f t="shared" si="11"/>
      </c>
      <c r="AD17" s="63">
        <f t="shared" si="12"/>
      </c>
      <c r="AE17" s="64">
        <f t="shared" si="13"/>
      </c>
      <c r="AF17" s="65">
        <f t="shared" si="14"/>
      </c>
      <c r="AG17" s="64">
        <f t="shared" si="15"/>
      </c>
      <c r="AH17" s="64">
        <f t="shared" si="16"/>
      </c>
      <c r="AI17" s="64">
        <f t="shared" si="17"/>
      </c>
      <c r="AJ17" s="66">
        <f t="shared" si="18"/>
      </c>
    </row>
    <row r="18" spans="1:36" s="3" customFormat="1" ht="28.5" customHeight="1">
      <c r="A18" s="39"/>
      <c r="B18" s="67" t="s">
        <v>124</v>
      </c>
      <c r="C18" s="40">
        <v>5</v>
      </c>
      <c r="D18" s="51"/>
      <c r="E18" s="50"/>
      <c r="F18" s="51"/>
      <c r="G18" s="41">
        <f t="shared" si="0"/>
      </c>
      <c r="H18" s="51"/>
      <c r="I18" s="42">
        <f t="shared" si="1"/>
      </c>
      <c r="J18" s="51"/>
      <c r="K18" s="41">
        <f t="shared" si="2"/>
      </c>
      <c r="L18" s="51"/>
      <c r="M18" s="42">
        <f t="shared" si="3"/>
      </c>
      <c r="N18" s="51"/>
      <c r="O18" s="41">
        <f t="shared" si="4"/>
      </c>
      <c r="P18" s="51"/>
      <c r="Q18" s="42">
        <f t="shared" si="5"/>
      </c>
      <c r="R18" s="51"/>
      <c r="S18" s="41">
        <f t="shared" si="6"/>
      </c>
      <c r="T18" s="51"/>
      <c r="U18" s="42">
        <f t="shared" si="7"/>
      </c>
      <c r="V18" s="51"/>
      <c r="W18" s="41">
        <f t="shared" si="8"/>
      </c>
      <c r="X18" s="51"/>
      <c r="Y18" s="42">
        <f t="shared" si="9"/>
      </c>
      <c r="Z18" s="51"/>
      <c r="AA18" s="41">
        <f t="shared" si="10"/>
      </c>
      <c r="AB18" s="51"/>
      <c r="AC18" s="42">
        <f t="shared" si="11"/>
      </c>
      <c r="AD18" s="43">
        <f t="shared" si="12"/>
      </c>
      <c r="AE18" s="44">
        <f t="shared" si="13"/>
      </c>
      <c r="AF18" s="45">
        <f t="shared" si="14"/>
      </c>
      <c r="AG18" s="44">
        <f t="shared" si="15"/>
      </c>
      <c r="AH18" s="44">
        <f t="shared" si="16"/>
      </c>
      <c r="AI18" s="44">
        <f t="shared" si="17"/>
      </c>
      <c r="AJ18" s="68">
        <f t="shared" si="18"/>
      </c>
    </row>
    <row r="19" spans="1:36" s="3" customFormat="1" ht="28.5" customHeight="1">
      <c r="A19" s="39"/>
      <c r="B19" s="67" t="s">
        <v>125</v>
      </c>
      <c r="C19" s="40">
        <v>0.5</v>
      </c>
      <c r="D19" s="51"/>
      <c r="E19" s="50"/>
      <c r="F19" s="51"/>
      <c r="G19" s="41">
        <f t="shared" si="0"/>
      </c>
      <c r="H19" s="51"/>
      <c r="I19" s="42">
        <f t="shared" si="1"/>
      </c>
      <c r="J19" s="51"/>
      <c r="K19" s="41">
        <f t="shared" si="2"/>
      </c>
      <c r="L19" s="51"/>
      <c r="M19" s="42">
        <f t="shared" si="3"/>
      </c>
      <c r="N19" s="51"/>
      <c r="O19" s="41">
        <f t="shared" si="4"/>
      </c>
      <c r="P19" s="51"/>
      <c r="Q19" s="42">
        <f t="shared" si="5"/>
      </c>
      <c r="R19" s="51"/>
      <c r="S19" s="41">
        <f t="shared" si="6"/>
      </c>
      <c r="T19" s="51"/>
      <c r="U19" s="42">
        <f t="shared" si="7"/>
      </c>
      <c r="V19" s="51"/>
      <c r="W19" s="41">
        <f t="shared" si="8"/>
      </c>
      <c r="X19" s="51"/>
      <c r="Y19" s="42">
        <f t="shared" si="9"/>
      </c>
      <c r="Z19" s="51"/>
      <c r="AA19" s="41">
        <f t="shared" si="10"/>
      </c>
      <c r="AB19" s="51"/>
      <c r="AC19" s="42">
        <f t="shared" si="11"/>
      </c>
      <c r="AD19" s="43">
        <f t="shared" si="12"/>
      </c>
      <c r="AE19" s="44">
        <f t="shared" si="13"/>
      </c>
      <c r="AF19" s="45">
        <f t="shared" si="14"/>
      </c>
      <c r="AG19" s="44">
        <f t="shared" si="15"/>
      </c>
      <c r="AH19" s="44">
        <f t="shared" si="16"/>
      </c>
      <c r="AI19" s="44">
        <f t="shared" si="17"/>
      </c>
      <c r="AJ19" s="68">
        <f t="shared" si="18"/>
      </c>
    </row>
    <row r="20" spans="1:36" s="3" customFormat="1" ht="28.5" customHeight="1">
      <c r="A20" s="39"/>
      <c r="B20" s="67" t="s">
        <v>126</v>
      </c>
      <c r="C20" s="40">
        <v>10</v>
      </c>
      <c r="D20" s="51"/>
      <c r="E20" s="50"/>
      <c r="F20" s="51"/>
      <c r="G20" s="41">
        <f t="shared" si="0"/>
      </c>
      <c r="H20" s="51"/>
      <c r="I20" s="42">
        <f t="shared" si="1"/>
      </c>
      <c r="J20" s="51"/>
      <c r="K20" s="41">
        <f t="shared" si="2"/>
      </c>
      <c r="L20" s="51"/>
      <c r="M20" s="42">
        <f t="shared" si="3"/>
      </c>
      <c r="N20" s="51"/>
      <c r="O20" s="41">
        <f t="shared" si="4"/>
      </c>
      <c r="P20" s="51"/>
      <c r="Q20" s="42">
        <f t="shared" si="5"/>
      </c>
      <c r="R20" s="51"/>
      <c r="S20" s="41">
        <f t="shared" si="6"/>
      </c>
      <c r="T20" s="51"/>
      <c r="U20" s="42">
        <f t="shared" si="7"/>
      </c>
      <c r="V20" s="51"/>
      <c r="W20" s="41">
        <f t="shared" si="8"/>
      </c>
      <c r="X20" s="51"/>
      <c r="Y20" s="42">
        <f t="shared" si="9"/>
      </c>
      <c r="Z20" s="51"/>
      <c r="AA20" s="41">
        <f t="shared" si="10"/>
      </c>
      <c r="AB20" s="51"/>
      <c r="AC20" s="42">
        <f t="shared" si="11"/>
      </c>
      <c r="AD20" s="43">
        <f t="shared" si="12"/>
      </c>
      <c r="AE20" s="44">
        <f t="shared" si="13"/>
      </c>
      <c r="AF20" s="45">
        <f t="shared" si="14"/>
      </c>
      <c r="AG20" s="44">
        <f t="shared" si="15"/>
      </c>
      <c r="AH20" s="44">
        <f t="shared" si="16"/>
      </c>
      <c r="AI20" s="44">
        <f t="shared" si="17"/>
      </c>
      <c r="AJ20" s="68">
        <f t="shared" si="18"/>
      </c>
    </row>
    <row r="21" spans="1:36" s="3" customFormat="1" ht="28.5" customHeight="1">
      <c r="A21" s="39"/>
      <c r="B21" s="67" t="s">
        <v>127</v>
      </c>
      <c r="C21" s="40">
        <v>5</v>
      </c>
      <c r="D21" s="51"/>
      <c r="E21" s="50"/>
      <c r="F21" s="51"/>
      <c r="G21" s="41">
        <f t="shared" si="0"/>
      </c>
      <c r="H21" s="51"/>
      <c r="I21" s="42">
        <f t="shared" si="1"/>
      </c>
      <c r="J21" s="51"/>
      <c r="K21" s="41">
        <f t="shared" si="2"/>
      </c>
      <c r="L21" s="51"/>
      <c r="M21" s="42">
        <f t="shared" si="3"/>
      </c>
      <c r="N21" s="51"/>
      <c r="O21" s="41">
        <f t="shared" si="4"/>
      </c>
      <c r="P21" s="51"/>
      <c r="Q21" s="42">
        <f t="shared" si="5"/>
      </c>
      <c r="R21" s="51"/>
      <c r="S21" s="41">
        <f t="shared" si="6"/>
      </c>
      <c r="T21" s="51"/>
      <c r="U21" s="42">
        <f t="shared" si="7"/>
      </c>
      <c r="V21" s="51"/>
      <c r="W21" s="41">
        <f t="shared" si="8"/>
      </c>
      <c r="X21" s="51"/>
      <c r="Y21" s="42">
        <f t="shared" si="9"/>
      </c>
      <c r="Z21" s="51"/>
      <c r="AA21" s="41">
        <f t="shared" si="10"/>
      </c>
      <c r="AB21" s="51"/>
      <c r="AC21" s="42">
        <f t="shared" si="11"/>
      </c>
      <c r="AD21" s="43">
        <f t="shared" si="12"/>
      </c>
      <c r="AE21" s="44">
        <f t="shared" si="13"/>
      </c>
      <c r="AF21" s="45">
        <f t="shared" si="14"/>
      </c>
      <c r="AG21" s="44">
        <f t="shared" si="15"/>
      </c>
      <c r="AH21" s="44">
        <f t="shared" si="16"/>
      </c>
      <c r="AI21" s="44">
        <f t="shared" si="17"/>
      </c>
      <c r="AJ21" s="68">
        <f t="shared" si="18"/>
      </c>
    </row>
    <row r="22" spans="1:36" s="3" customFormat="1" ht="28.5" customHeight="1">
      <c r="A22" s="39"/>
      <c r="B22" s="67" t="s">
        <v>128</v>
      </c>
      <c r="C22" s="40">
        <v>5</v>
      </c>
      <c r="D22" s="51"/>
      <c r="E22" s="52"/>
      <c r="F22" s="51"/>
      <c r="G22" s="41">
        <f t="shared" si="0"/>
      </c>
      <c r="H22" s="51"/>
      <c r="I22" s="42">
        <f t="shared" si="1"/>
      </c>
      <c r="J22" s="51"/>
      <c r="K22" s="41">
        <f t="shared" si="2"/>
      </c>
      <c r="L22" s="51"/>
      <c r="M22" s="42">
        <f t="shared" si="3"/>
      </c>
      <c r="N22" s="51"/>
      <c r="O22" s="41">
        <f t="shared" si="4"/>
      </c>
      <c r="P22" s="51"/>
      <c r="Q22" s="42">
        <f t="shared" si="5"/>
      </c>
      <c r="R22" s="51"/>
      <c r="S22" s="41">
        <f t="shared" si="6"/>
      </c>
      <c r="T22" s="51"/>
      <c r="U22" s="42">
        <f t="shared" si="7"/>
      </c>
      <c r="V22" s="51"/>
      <c r="W22" s="41">
        <f t="shared" si="8"/>
      </c>
      <c r="X22" s="51"/>
      <c r="Y22" s="42">
        <f t="shared" si="9"/>
      </c>
      <c r="Z22" s="51"/>
      <c r="AA22" s="41">
        <f t="shared" si="10"/>
      </c>
      <c r="AB22" s="51"/>
      <c r="AC22" s="42">
        <f t="shared" si="11"/>
      </c>
      <c r="AD22" s="43">
        <f t="shared" si="12"/>
      </c>
      <c r="AE22" s="44">
        <f t="shared" si="13"/>
      </c>
      <c r="AF22" s="45">
        <f t="shared" si="14"/>
      </c>
      <c r="AG22" s="44">
        <f t="shared" si="15"/>
      </c>
      <c r="AH22" s="44">
        <f t="shared" si="16"/>
      </c>
      <c r="AI22" s="44">
        <f t="shared" si="17"/>
      </c>
      <c r="AJ22" s="68">
        <f t="shared" si="18"/>
      </c>
    </row>
    <row r="23" spans="1:36" s="3" customFormat="1" ht="28.5" customHeight="1">
      <c r="A23" s="39"/>
      <c r="B23" s="67" t="s">
        <v>129</v>
      </c>
      <c r="C23" s="40">
        <v>5</v>
      </c>
      <c r="D23" s="51"/>
      <c r="E23" s="50"/>
      <c r="F23" s="51"/>
      <c r="G23" s="41">
        <f t="shared" si="0"/>
      </c>
      <c r="H23" s="51"/>
      <c r="I23" s="42">
        <f t="shared" si="1"/>
      </c>
      <c r="J23" s="51"/>
      <c r="K23" s="41">
        <f t="shared" si="2"/>
      </c>
      <c r="L23" s="51"/>
      <c r="M23" s="42">
        <f t="shared" si="3"/>
      </c>
      <c r="N23" s="51"/>
      <c r="O23" s="41">
        <f t="shared" si="4"/>
      </c>
      <c r="P23" s="51"/>
      <c r="Q23" s="42">
        <f t="shared" si="5"/>
      </c>
      <c r="R23" s="51"/>
      <c r="S23" s="41">
        <f t="shared" si="6"/>
      </c>
      <c r="T23" s="51"/>
      <c r="U23" s="42">
        <f t="shared" si="7"/>
      </c>
      <c r="V23" s="51"/>
      <c r="W23" s="41">
        <f t="shared" si="8"/>
      </c>
      <c r="X23" s="51"/>
      <c r="Y23" s="42">
        <f t="shared" si="9"/>
      </c>
      <c r="Z23" s="51"/>
      <c r="AA23" s="41">
        <f t="shared" si="10"/>
      </c>
      <c r="AB23" s="51"/>
      <c r="AC23" s="42">
        <f t="shared" si="11"/>
      </c>
      <c r="AD23" s="43">
        <f t="shared" si="12"/>
      </c>
      <c r="AE23" s="44">
        <f t="shared" si="13"/>
      </c>
      <c r="AF23" s="45">
        <f t="shared" si="14"/>
      </c>
      <c r="AG23" s="44">
        <f t="shared" si="15"/>
      </c>
      <c r="AH23" s="44">
        <f t="shared" si="16"/>
      </c>
      <c r="AI23" s="44">
        <f t="shared" si="17"/>
      </c>
      <c r="AJ23" s="68">
        <f t="shared" si="18"/>
      </c>
    </row>
    <row r="24" spans="1:36" s="3" customFormat="1" ht="28.5" customHeight="1" thickBot="1">
      <c r="A24" s="39"/>
      <c r="B24" s="69" t="s">
        <v>130</v>
      </c>
      <c r="C24" s="70">
        <v>10</v>
      </c>
      <c r="D24" s="72"/>
      <c r="E24" s="71"/>
      <c r="F24" s="72"/>
      <c r="G24" s="73">
        <f t="shared" si="0"/>
      </c>
      <c r="H24" s="72"/>
      <c r="I24" s="74">
        <f t="shared" si="1"/>
      </c>
      <c r="J24" s="72"/>
      <c r="K24" s="73">
        <f t="shared" si="2"/>
      </c>
      <c r="L24" s="72"/>
      <c r="M24" s="74">
        <f t="shared" si="3"/>
      </c>
      <c r="N24" s="72"/>
      <c r="O24" s="73">
        <f t="shared" si="4"/>
      </c>
      <c r="P24" s="72"/>
      <c r="Q24" s="74">
        <f t="shared" si="5"/>
      </c>
      <c r="R24" s="72"/>
      <c r="S24" s="73">
        <f t="shared" si="6"/>
      </c>
      <c r="T24" s="72"/>
      <c r="U24" s="74">
        <f t="shared" si="7"/>
      </c>
      <c r="V24" s="72"/>
      <c r="W24" s="73">
        <f t="shared" si="8"/>
      </c>
      <c r="X24" s="72"/>
      <c r="Y24" s="74">
        <f t="shared" si="9"/>
      </c>
      <c r="Z24" s="72"/>
      <c r="AA24" s="73">
        <f t="shared" si="10"/>
      </c>
      <c r="AB24" s="72"/>
      <c r="AC24" s="74">
        <f t="shared" si="11"/>
      </c>
      <c r="AD24" s="75">
        <f t="shared" si="12"/>
      </c>
      <c r="AE24" s="76">
        <f t="shared" si="13"/>
      </c>
      <c r="AF24" s="77">
        <f t="shared" si="14"/>
      </c>
      <c r="AG24" s="76">
        <f t="shared" si="15"/>
      </c>
      <c r="AH24" s="76">
        <f t="shared" si="16"/>
      </c>
      <c r="AI24" s="76">
        <f t="shared" si="17"/>
      </c>
      <c r="AJ24" s="78">
        <f t="shared" si="18"/>
      </c>
    </row>
    <row r="25" spans="1:36" s="3" customFormat="1" ht="28.5" customHeight="1">
      <c r="A25" s="39"/>
      <c r="B25" s="56" t="s">
        <v>15</v>
      </c>
      <c r="C25" s="57">
        <v>0.01</v>
      </c>
      <c r="D25" s="61"/>
      <c r="E25" s="58"/>
      <c r="F25" s="61"/>
      <c r="G25" s="60">
        <f t="shared" si="0"/>
      </c>
      <c r="H25" s="61"/>
      <c r="I25" s="62">
        <f t="shared" si="1"/>
      </c>
      <c r="J25" s="61"/>
      <c r="K25" s="60">
        <f t="shared" si="2"/>
      </c>
      <c r="L25" s="61"/>
      <c r="M25" s="62">
        <f t="shared" si="3"/>
      </c>
      <c r="N25" s="61"/>
      <c r="O25" s="60">
        <f t="shared" si="4"/>
      </c>
      <c r="P25" s="61"/>
      <c r="Q25" s="62">
        <f t="shared" si="5"/>
      </c>
      <c r="R25" s="61"/>
      <c r="S25" s="60">
        <f t="shared" si="6"/>
      </c>
      <c r="T25" s="61"/>
      <c r="U25" s="62">
        <f t="shared" si="7"/>
      </c>
      <c r="V25" s="61"/>
      <c r="W25" s="60">
        <f t="shared" si="8"/>
      </c>
      <c r="X25" s="61"/>
      <c r="Y25" s="62">
        <f t="shared" si="9"/>
      </c>
      <c r="Z25" s="61"/>
      <c r="AA25" s="60">
        <f t="shared" si="10"/>
      </c>
      <c r="AB25" s="61"/>
      <c r="AC25" s="62">
        <f t="shared" si="11"/>
      </c>
      <c r="AD25" s="63">
        <f t="shared" si="12"/>
      </c>
      <c r="AE25" s="64">
        <f t="shared" si="13"/>
      </c>
      <c r="AF25" s="65">
        <f t="shared" si="14"/>
      </c>
      <c r="AG25" s="64">
        <f t="shared" si="15"/>
      </c>
      <c r="AH25" s="64">
        <f t="shared" si="16"/>
      </c>
      <c r="AI25" s="64">
        <f t="shared" si="17"/>
      </c>
      <c r="AJ25" s="66">
        <f t="shared" si="18"/>
      </c>
    </row>
    <row r="26" spans="1:36" s="3" customFormat="1" ht="28.5" customHeight="1">
      <c r="A26" s="39"/>
      <c r="B26" s="67" t="s">
        <v>16</v>
      </c>
      <c r="C26" s="40">
        <v>0.01</v>
      </c>
      <c r="D26" s="51"/>
      <c r="E26" s="50"/>
      <c r="F26" s="51"/>
      <c r="G26" s="41">
        <f t="shared" si="0"/>
      </c>
      <c r="H26" s="51"/>
      <c r="I26" s="42">
        <f t="shared" si="1"/>
      </c>
      <c r="J26" s="51"/>
      <c r="K26" s="41">
        <f t="shared" si="2"/>
      </c>
      <c r="L26" s="51"/>
      <c r="M26" s="42">
        <f t="shared" si="3"/>
      </c>
      <c r="N26" s="51"/>
      <c r="O26" s="41">
        <f t="shared" si="4"/>
      </c>
      <c r="P26" s="51"/>
      <c r="Q26" s="42">
        <f t="shared" si="5"/>
      </c>
      <c r="R26" s="51"/>
      <c r="S26" s="41">
        <f t="shared" si="6"/>
      </c>
      <c r="T26" s="51"/>
      <c r="U26" s="42">
        <f t="shared" si="7"/>
      </c>
      <c r="V26" s="51"/>
      <c r="W26" s="41">
        <f t="shared" si="8"/>
      </c>
      <c r="X26" s="51"/>
      <c r="Y26" s="42">
        <f t="shared" si="9"/>
      </c>
      <c r="Z26" s="51"/>
      <c r="AA26" s="41">
        <f t="shared" si="10"/>
      </c>
      <c r="AB26" s="51"/>
      <c r="AC26" s="42">
        <f t="shared" si="11"/>
      </c>
      <c r="AD26" s="43">
        <f t="shared" si="12"/>
      </c>
      <c r="AE26" s="44">
        <f t="shared" si="13"/>
      </c>
      <c r="AF26" s="45">
        <f t="shared" si="14"/>
      </c>
      <c r="AG26" s="44">
        <f t="shared" si="15"/>
      </c>
      <c r="AH26" s="44">
        <f t="shared" si="16"/>
      </c>
      <c r="AI26" s="44">
        <f t="shared" si="17"/>
      </c>
      <c r="AJ26" s="68">
        <f t="shared" si="18"/>
      </c>
    </row>
    <row r="27" spans="1:36" s="3" customFormat="1" ht="28.5" customHeight="1">
      <c r="A27" s="39"/>
      <c r="B27" s="67" t="s">
        <v>17</v>
      </c>
      <c r="C27" s="40">
        <v>0.01</v>
      </c>
      <c r="D27" s="51"/>
      <c r="E27" s="50"/>
      <c r="F27" s="51"/>
      <c r="G27" s="41">
        <f t="shared" si="0"/>
      </c>
      <c r="H27" s="51"/>
      <c r="I27" s="42">
        <f t="shared" si="1"/>
      </c>
      <c r="J27" s="51"/>
      <c r="K27" s="41">
        <f t="shared" si="2"/>
      </c>
      <c r="L27" s="51"/>
      <c r="M27" s="42">
        <f t="shared" si="3"/>
      </c>
      <c r="N27" s="51"/>
      <c r="O27" s="41">
        <f t="shared" si="4"/>
      </c>
      <c r="P27" s="51"/>
      <c r="Q27" s="42">
        <f t="shared" si="5"/>
      </c>
      <c r="R27" s="51"/>
      <c r="S27" s="41">
        <f t="shared" si="6"/>
      </c>
      <c r="T27" s="51"/>
      <c r="U27" s="42">
        <f t="shared" si="7"/>
      </c>
      <c r="V27" s="51"/>
      <c r="W27" s="41">
        <f t="shared" si="8"/>
      </c>
      <c r="X27" s="51"/>
      <c r="Y27" s="42">
        <f t="shared" si="9"/>
      </c>
      <c r="Z27" s="51"/>
      <c r="AA27" s="41">
        <f t="shared" si="10"/>
      </c>
      <c r="AB27" s="51"/>
      <c r="AC27" s="42">
        <f t="shared" si="11"/>
      </c>
      <c r="AD27" s="43">
        <f t="shared" si="12"/>
      </c>
      <c r="AE27" s="44">
        <f t="shared" si="13"/>
      </c>
      <c r="AF27" s="45">
        <f t="shared" si="14"/>
      </c>
      <c r="AG27" s="44">
        <f t="shared" si="15"/>
      </c>
      <c r="AH27" s="44">
        <f t="shared" si="16"/>
      </c>
      <c r="AI27" s="44">
        <f t="shared" si="17"/>
      </c>
      <c r="AJ27" s="68">
        <f t="shared" si="18"/>
      </c>
    </row>
    <row r="28" spans="1:36" s="3" customFormat="1" ht="28.5" customHeight="1">
      <c r="A28" s="39"/>
      <c r="B28" s="67" t="s">
        <v>18</v>
      </c>
      <c r="C28" s="40">
        <v>0.01</v>
      </c>
      <c r="D28" s="51"/>
      <c r="E28" s="50"/>
      <c r="F28" s="51"/>
      <c r="G28" s="41">
        <f t="shared" si="0"/>
      </c>
      <c r="H28" s="51"/>
      <c r="I28" s="42">
        <f t="shared" si="1"/>
      </c>
      <c r="J28" s="51"/>
      <c r="K28" s="41">
        <f t="shared" si="2"/>
      </c>
      <c r="L28" s="51"/>
      <c r="M28" s="42">
        <f t="shared" si="3"/>
      </c>
      <c r="N28" s="51"/>
      <c r="O28" s="41">
        <f t="shared" si="4"/>
      </c>
      <c r="P28" s="51"/>
      <c r="Q28" s="42">
        <f t="shared" si="5"/>
      </c>
      <c r="R28" s="51"/>
      <c r="S28" s="41">
        <f t="shared" si="6"/>
      </c>
      <c r="T28" s="51"/>
      <c r="U28" s="42">
        <f t="shared" si="7"/>
      </c>
      <c r="V28" s="51"/>
      <c r="W28" s="41">
        <f t="shared" si="8"/>
      </c>
      <c r="X28" s="51"/>
      <c r="Y28" s="42">
        <f t="shared" si="9"/>
      </c>
      <c r="Z28" s="51"/>
      <c r="AA28" s="41">
        <f t="shared" si="10"/>
      </c>
      <c r="AB28" s="51"/>
      <c r="AC28" s="42">
        <f t="shared" si="11"/>
      </c>
      <c r="AD28" s="43">
        <f t="shared" si="12"/>
      </c>
      <c r="AE28" s="44">
        <f t="shared" si="13"/>
      </c>
      <c r="AF28" s="45">
        <f t="shared" si="14"/>
      </c>
      <c r="AG28" s="44">
        <f t="shared" si="15"/>
      </c>
      <c r="AH28" s="44">
        <f t="shared" si="16"/>
      </c>
      <c r="AI28" s="44">
        <f t="shared" si="17"/>
      </c>
      <c r="AJ28" s="68">
        <f t="shared" si="18"/>
      </c>
    </row>
    <row r="29" spans="1:36" s="3" customFormat="1" ht="28.5" customHeight="1">
      <c r="A29" s="39"/>
      <c r="B29" s="79" t="s">
        <v>19</v>
      </c>
      <c r="C29" s="46">
        <v>0.01</v>
      </c>
      <c r="D29" s="51"/>
      <c r="E29" s="53"/>
      <c r="F29" s="51"/>
      <c r="G29" s="41">
        <f t="shared" si="0"/>
      </c>
      <c r="H29" s="51"/>
      <c r="I29" s="42">
        <f t="shared" si="1"/>
      </c>
      <c r="J29" s="51"/>
      <c r="K29" s="41">
        <f t="shared" si="2"/>
      </c>
      <c r="L29" s="51"/>
      <c r="M29" s="42">
        <f t="shared" si="3"/>
      </c>
      <c r="N29" s="51"/>
      <c r="O29" s="41">
        <f t="shared" si="4"/>
      </c>
      <c r="P29" s="51"/>
      <c r="Q29" s="42">
        <f t="shared" si="5"/>
      </c>
      <c r="R29" s="51"/>
      <c r="S29" s="41">
        <f t="shared" si="6"/>
      </c>
      <c r="T29" s="51"/>
      <c r="U29" s="42">
        <f t="shared" si="7"/>
      </c>
      <c r="V29" s="51"/>
      <c r="W29" s="41">
        <f t="shared" si="8"/>
      </c>
      <c r="X29" s="51"/>
      <c r="Y29" s="42">
        <f t="shared" si="9"/>
      </c>
      <c r="Z29" s="51"/>
      <c r="AA29" s="41">
        <f t="shared" si="10"/>
      </c>
      <c r="AB29" s="51"/>
      <c r="AC29" s="42">
        <f t="shared" si="11"/>
      </c>
      <c r="AD29" s="43">
        <f t="shared" si="12"/>
      </c>
      <c r="AE29" s="44">
        <f t="shared" si="13"/>
      </c>
      <c r="AF29" s="45">
        <f t="shared" si="14"/>
      </c>
      <c r="AG29" s="44">
        <f t="shared" si="15"/>
      </c>
      <c r="AH29" s="44">
        <f t="shared" si="16"/>
      </c>
      <c r="AI29" s="44">
        <f t="shared" si="17"/>
      </c>
      <c r="AJ29" s="68">
        <f t="shared" si="18"/>
      </c>
    </row>
    <row r="30" spans="1:36" s="3" customFormat="1" ht="28.5" customHeight="1">
      <c r="A30" s="39"/>
      <c r="B30" s="67" t="s">
        <v>20</v>
      </c>
      <c r="C30" s="40">
        <v>0.01</v>
      </c>
      <c r="D30" s="51"/>
      <c r="E30" s="50"/>
      <c r="F30" s="51"/>
      <c r="G30" s="41">
        <f t="shared" si="0"/>
      </c>
      <c r="H30" s="51"/>
      <c r="I30" s="42">
        <f t="shared" si="1"/>
      </c>
      <c r="J30" s="51"/>
      <c r="K30" s="41">
        <f t="shared" si="2"/>
      </c>
      <c r="L30" s="51"/>
      <c r="M30" s="42">
        <f t="shared" si="3"/>
      </c>
      <c r="N30" s="51"/>
      <c r="O30" s="41">
        <f t="shared" si="4"/>
      </c>
      <c r="P30" s="51"/>
      <c r="Q30" s="42">
        <f t="shared" si="5"/>
      </c>
      <c r="R30" s="51"/>
      <c r="S30" s="41">
        <f t="shared" si="6"/>
      </c>
      <c r="T30" s="51"/>
      <c r="U30" s="42">
        <f t="shared" si="7"/>
      </c>
      <c r="V30" s="51"/>
      <c r="W30" s="41">
        <f t="shared" si="8"/>
      </c>
      <c r="X30" s="51"/>
      <c r="Y30" s="42">
        <f t="shared" si="9"/>
      </c>
      <c r="Z30" s="51"/>
      <c r="AA30" s="41">
        <f t="shared" si="10"/>
      </c>
      <c r="AB30" s="51"/>
      <c r="AC30" s="42">
        <f t="shared" si="11"/>
      </c>
      <c r="AD30" s="43">
        <f t="shared" si="12"/>
      </c>
      <c r="AE30" s="44">
        <f t="shared" si="13"/>
      </c>
      <c r="AF30" s="45">
        <f t="shared" si="14"/>
      </c>
      <c r="AG30" s="44">
        <f t="shared" si="15"/>
      </c>
      <c r="AH30" s="44">
        <f t="shared" si="16"/>
      </c>
      <c r="AI30" s="44">
        <f t="shared" si="17"/>
      </c>
      <c r="AJ30" s="68">
        <f t="shared" si="18"/>
      </c>
    </row>
    <row r="31" spans="1:36" s="3" customFormat="1" ht="28.5" customHeight="1">
      <c r="A31" s="39"/>
      <c r="B31" s="67" t="s">
        <v>21</v>
      </c>
      <c r="C31" s="40">
        <v>0.05</v>
      </c>
      <c r="D31" s="51"/>
      <c r="E31" s="50"/>
      <c r="F31" s="51"/>
      <c r="G31" s="41">
        <f t="shared" si="0"/>
      </c>
      <c r="H31" s="51"/>
      <c r="I31" s="42">
        <f t="shared" si="1"/>
      </c>
      <c r="J31" s="51"/>
      <c r="K31" s="41">
        <f t="shared" si="2"/>
      </c>
      <c r="L31" s="51"/>
      <c r="M31" s="42">
        <f t="shared" si="3"/>
      </c>
      <c r="N31" s="51"/>
      <c r="O31" s="41">
        <f t="shared" si="4"/>
      </c>
      <c r="P31" s="51"/>
      <c r="Q31" s="42">
        <f t="shared" si="5"/>
      </c>
      <c r="R31" s="51"/>
      <c r="S31" s="41">
        <f t="shared" si="6"/>
      </c>
      <c r="T31" s="51"/>
      <c r="U31" s="42">
        <f t="shared" si="7"/>
      </c>
      <c r="V31" s="51"/>
      <c r="W31" s="41">
        <f t="shared" si="8"/>
      </c>
      <c r="X31" s="51"/>
      <c r="Y31" s="42">
        <f t="shared" si="9"/>
      </c>
      <c r="Z31" s="51"/>
      <c r="AA31" s="41">
        <f t="shared" si="10"/>
      </c>
      <c r="AB31" s="51"/>
      <c r="AC31" s="42">
        <f t="shared" si="11"/>
      </c>
      <c r="AD31" s="43">
        <f t="shared" si="12"/>
      </c>
      <c r="AE31" s="44">
        <f t="shared" si="13"/>
      </c>
      <c r="AF31" s="45">
        <f t="shared" si="14"/>
      </c>
      <c r="AG31" s="44">
        <f t="shared" si="15"/>
      </c>
      <c r="AH31" s="44">
        <f t="shared" si="16"/>
      </c>
      <c r="AI31" s="44">
        <f t="shared" si="17"/>
      </c>
      <c r="AJ31" s="68">
        <f t="shared" si="18"/>
      </c>
    </row>
    <row r="32" spans="1:36" s="3" customFormat="1" ht="28.5" customHeight="1">
      <c r="A32" s="39"/>
      <c r="B32" s="79" t="s">
        <v>22</v>
      </c>
      <c r="C32" s="46">
        <v>0.01</v>
      </c>
      <c r="D32" s="51"/>
      <c r="E32" s="53"/>
      <c r="F32" s="51"/>
      <c r="G32" s="41">
        <f t="shared" si="0"/>
      </c>
      <c r="H32" s="51"/>
      <c r="I32" s="42">
        <f t="shared" si="1"/>
      </c>
      <c r="J32" s="51"/>
      <c r="K32" s="41">
        <f t="shared" si="2"/>
      </c>
      <c r="L32" s="51"/>
      <c r="M32" s="42">
        <f t="shared" si="3"/>
      </c>
      <c r="N32" s="51"/>
      <c r="O32" s="41">
        <f t="shared" si="4"/>
      </c>
      <c r="P32" s="51"/>
      <c r="Q32" s="42">
        <f t="shared" si="5"/>
      </c>
      <c r="R32" s="51"/>
      <c r="S32" s="41">
        <f t="shared" si="6"/>
      </c>
      <c r="T32" s="51"/>
      <c r="U32" s="42">
        <f t="shared" si="7"/>
      </c>
      <c r="V32" s="51"/>
      <c r="W32" s="41">
        <f t="shared" si="8"/>
      </c>
      <c r="X32" s="51"/>
      <c r="Y32" s="42">
        <f t="shared" si="9"/>
      </c>
      <c r="Z32" s="51"/>
      <c r="AA32" s="41">
        <f t="shared" si="10"/>
      </c>
      <c r="AB32" s="51"/>
      <c r="AC32" s="42">
        <f t="shared" si="11"/>
      </c>
      <c r="AD32" s="43">
        <f t="shared" si="12"/>
      </c>
      <c r="AE32" s="44">
        <f t="shared" si="13"/>
      </c>
      <c r="AF32" s="45">
        <f t="shared" si="14"/>
      </c>
      <c r="AG32" s="44">
        <f t="shared" si="15"/>
      </c>
      <c r="AH32" s="44">
        <f t="shared" si="16"/>
      </c>
      <c r="AI32" s="44">
        <f t="shared" si="17"/>
      </c>
      <c r="AJ32" s="68">
        <f t="shared" si="18"/>
      </c>
    </row>
    <row r="33" spans="1:36" s="3" customFormat="1" ht="28.5" customHeight="1" thickBot="1">
      <c r="A33" s="39"/>
      <c r="B33" s="80" t="s">
        <v>23</v>
      </c>
      <c r="C33" s="81">
        <v>0.01</v>
      </c>
      <c r="D33" s="72"/>
      <c r="E33" s="82"/>
      <c r="F33" s="72"/>
      <c r="G33" s="73">
        <f t="shared" si="0"/>
      </c>
      <c r="H33" s="72"/>
      <c r="I33" s="74">
        <f t="shared" si="1"/>
      </c>
      <c r="J33" s="72"/>
      <c r="K33" s="73">
        <f t="shared" si="2"/>
      </c>
      <c r="L33" s="72"/>
      <c r="M33" s="74">
        <f t="shared" si="3"/>
      </c>
      <c r="N33" s="72"/>
      <c r="O33" s="73">
        <f t="shared" si="4"/>
      </c>
      <c r="P33" s="72"/>
      <c r="Q33" s="74">
        <f t="shared" si="5"/>
      </c>
      <c r="R33" s="72"/>
      <c r="S33" s="73">
        <f t="shared" si="6"/>
      </c>
      <c r="T33" s="72"/>
      <c r="U33" s="74">
        <f t="shared" si="7"/>
      </c>
      <c r="V33" s="72"/>
      <c r="W33" s="73">
        <f t="shared" si="8"/>
      </c>
      <c r="X33" s="72"/>
      <c r="Y33" s="74">
        <f t="shared" si="9"/>
      </c>
      <c r="Z33" s="72"/>
      <c r="AA33" s="73">
        <f t="shared" si="10"/>
      </c>
      <c r="AB33" s="72"/>
      <c r="AC33" s="74">
        <f t="shared" si="11"/>
      </c>
      <c r="AD33" s="75">
        <f t="shared" si="12"/>
      </c>
      <c r="AE33" s="76">
        <f t="shared" si="13"/>
      </c>
      <c r="AF33" s="77">
        <f t="shared" si="14"/>
      </c>
      <c r="AG33" s="76">
        <f t="shared" si="15"/>
      </c>
      <c r="AH33" s="76">
        <f t="shared" si="16"/>
      </c>
      <c r="AI33" s="76">
        <f t="shared" si="17"/>
      </c>
      <c r="AJ33" s="78">
        <f t="shared" si="18"/>
      </c>
    </row>
    <row r="34" spans="1:36" s="3" customFormat="1" ht="28.5" customHeight="1">
      <c r="A34" s="39"/>
      <c r="B34" s="56" t="s">
        <v>2</v>
      </c>
      <c r="C34" s="57">
        <v>0.01</v>
      </c>
      <c r="D34" s="61"/>
      <c r="E34" s="58"/>
      <c r="F34" s="61"/>
      <c r="G34" s="60">
        <f t="shared" si="0"/>
      </c>
      <c r="H34" s="61"/>
      <c r="I34" s="62">
        <f t="shared" si="1"/>
      </c>
      <c r="J34" s="61"/>
      <c r="K34" s="60">
        <f t="shared" si="2"/>
      </c>
      <c r="L34" s="61"/>
      <c r="M34" s="62">
        <f t="shared" si="3"/>
      </c>
      <c r="N34" s="61"/>
      <c r="O34" s="60">
        <f t="shared" si="4"/>
      </c>
      <c r="P34" s="61"/>
      <c r="Q34" s="62">
        <f t="shared" si="5"/>
      </c>
      <c r="R34" s="61"/>
      <c r="S34" s="60">
        <f t="shared" si="6"/>
      </c>
      <c r="T34" s="61"/>
      <c r="U34" s="62">
        <f t="shared" si="7"/>
      </c>
      <c r="V34" s="61"/>
      <c r="W34" s="60">
        <f t="shared" si="8"/>
      </c>
      <c r="X34" s="61"/>
      <c r="Y34" s="62">
        <f t="shared" si="9"/>
      </c>
      <c r="Z34" s="61"/>
      <c r="AA34" s="60">
        <f t="shared" si="10"/>
      </c>
      <c r="AB34" s="61"/>
      <c r="AC34" s="62">
        <f t="shared" si="11"/>
      </c>
      <c r="AD34" s="63">
        <f t="shared" si="12"/>
      </c>
      <c r="AE34" s="64">
        <f t="shared" si="13"/>
      </c>
      <c r="AF34" s="65">
        <f t="shared" si="14"/>
      </c>
      <c r="AG34" s="64">
        <f t="shared" si="15"/>
      </c>
      <c r="AH34" s="64">
        <f t="shared" si="16"/>
      </c>
      <c r="AI34" s="64">
        <f t="shared" si="17"/>
      </c>
      <c r="AJ34" s="66">
        <f t="shared" si="18"/>
      </c>
    </row>
    <row r="35" spans="1:36" s="3" customFormat="1" ht="28.5" customHeight="1">
      <c r="A35" s="39"/>
      <c r="B35" s="67" t="s">
        <v>3</v>
      </c>
      <c r="C35" s="40">
        <v>0.01</v>
      </c>
      <c r="D35" s="51"/>
      <c r="E35" s="50"/>
      <c r="F35" s="51"/>
      <c r="G35" s="41">
        <f t="shared" si="0"/>
      </c>
      <c r="H35" s="51"/>
      <c r="I35" s="42">
        <f t="shared" si="1"/>
      </c>
      <c r="J35" s="51"/>
      <c r="K35" s="41">
        <f t="shared" si="2"/>
      </c>
      <c r="L35" s="51"/>
      <c r="M35" s="42">
        <f t="shared" si="3"/>
      </c>
      <c r="N35" s="51"/>
      <c r="O35" s="41">
        <f t="shared" si="4"/>
      </c>
      <c r="P35" s="51"/>
      <c r="Q35" s="42">
        <f t="shared" si="5"/>
      </c>
      <c r="R35" s="51"/>
      <c r="S35" s="41">
        <f t="shared" si="6"/>
      </c>
      <c r="T35" s="51"/>
      <c r="U35" s="42">
        <f t="shared" si="7"/>
      </c>
      <c r="V35" s="51"/>
      <c r="W35" s="41">
        <f t="shared" si="8"/>
      </c>
      <c r="X35" s="51"/>
      <c r="Y35" s="42">
        <f t="shared" si="9"/>
      </c>
      <c r="Z35" s="51"/>
      <c r="AA35" s="41">
        <f t="shared" si="10"/>
      </c>
      <c r="AB35" s="51"/>
      <c r="AC35" s="42">
        <f t="shared" si="11"/>
      </c>
      <c r="AD35" s="43">
        <f t="shared" si="12"/>
      </c>
      <c r="AE35" s="44">
        <f t="shared" si="13"/>
      </c>
      <c r="AF35" s="45">
        <f t="shared" si="14"/>
      </c>
      <c r="AG35" s="44">
        <f t="shared" si="15"/>
      </c>
      <c r="AH35" s="44">
        <f t="shared" si="16"/>
      </c>
      <c r="AI35" s="44">
        <f t="shared" si="17"/>
      </c>
      <c r="AJ35" s="68">
        <f t="shared" si="18"/>
      </c>
    </row>
    <row r="36" spans="1:36" s="3" customFormat="1" ht="28.5" customHeight="1">
      <c r="A36" s="39"/>
      <c r="B36" s="67" t="s">
        <v>4</v>
      </c>
      <c r="C36" s="40">
        <v>0.01</v>
      </c>
      <c r="D36" s="51"/>
      <c r="E36" s="50"/>
      <c r="F36" s="51"/>
      <c r="G36" s="41">
        <f t="shared" si="0"/>
      </c>
      <c r="H36" s="51"/>
      <c r="I36" s="42">
        <f t="shared" si="1"/>
      </c>
      <c r="J36" s="51"/>
      <c r="K36" s="41">
        <f t="shared" si="2"/>
      </c>
      <c r="L36" s="51"/>
      <c r="M36" s="42">
        <f t="shared" si="3"/>
      </c>
      <c r="N36" s="51"/>
      <c r="O36" s="41">
        <f t="shared" si="4"/>
      </c>
      <c r="P36" s="51"/>
      <c r="Q36" s="42">
        <f t="shared" si="5"/>
      </c>
      <c r="R36" s="51"/>
      <c r="S36" s="41">
        <f t="shared" si="6"/>
      </c>
      <c r="T36" s="51"/>
      <c r="U36" s="42">
        <f t="shared" si="7"/>
      </c>
      <c r="V36" s="51"/>
      <c r="W36" s="41">
        <f t="shared" si="8"/>
      </c>
      <c r="X36" s="51"/>
      <c r="Y36" s="42">
        <f t="shared" si="9"/>
      </c>
      <c r="Z36" s="51"/>
      <c r="AA36" s="41">
        <f t="shared" si="10"/>
      </c>
      <c r="AB36" s="51"/>
      <c r="AC36" s="42">
        <f t="shared" si="11"/>
      </c>
      <c r="AD36" s="43">
        <f t="shared" si="12"/>
      </c>
      <c r="AE36" s="44">
        <f t="shared" si="13"/>
      </c>
      <c r="AF36" s="45">
        <f t="shared" si="14"/>
      </c>
      <c r="AG36" s="44">
        <f t="shared" si="15"/>
      </c>
      <c r="AH36" s="44">
        <f t="shared" si="16"/>
      </c>
      <c r="AI36" s="44">
        <f t="shared" si="17"/>
      </c>
      <c r="AJ36" s="68">
        <f t="shared" si="18"/>
      </c>
    </row>
    <row r="37" spans="1:36" s="3" customFormat="1" ht="28.5" customHeight="1">
      <c r="A37" s="39"/>
      <c r="B37" s="67" t="s">
        <v>5</v>
      </c>
      <c r="C37" s="40">
        <v>0.01</v>
      </c>
      <c r="D37" s="51"/>
      <c r="E37" s="50"/>
      <c r="F37" s="51"/>
      <c r="G37" s="41">
        <f t="shared" si="0"/>
      </c>
      <c r="H37" s="51"/>
      <c r="I37" s="42">
        <f t="shared" si="1"/>
      </c>
      <c r="J37" s="51"/>
      <c r="K37" s="41">
        <f t="shared" si="2"/>
      </c>
      <c r="L37" s="51"/>
      <c r="M37" s="42">
        <f t="shared" si="3"/>
      </c>
      <c r="N37" s="51"/>
      <c r="O37" s="41">
        <f t="shared" si="4"/>
      </c>
      <c r="P37" s="51"/>
      <c r="Q37" s="42">
        <f t="shared" si="5"/>
      </c>
      <c r="R37" s="51"/>
      <c r="S37" s="41">
        <f t="shared" si="6"/>
      </c>
      <c r="T37" s="51"/>
      <c r="U37" s="42">
        <f t="shared" si="7"/>
      </c>
      <c r="V37" s="51"/>
      <c r="W37" s="41">
        <f t="shared" si="8"/>
      </c>
      <c r="X37" s="51"/>
      <c r="Y37" s="42">
        <f t="shared" si="9"/>
      </c>
      <c r="Z37" s="51"/>
      <c r="AA37" s="41">
        <f t="shared" si="10"/>
      </c>
      <c r="AB37" s="51"/>
      <c r="AC37" s="42">
        <f t="shared" si="11"/>
      </c>
      <c r="AD37" s="43">
        <f t="shared" si="12"/>
      </c>
      <c r="AE37" s="44">
        <f t="shared" si="13"/>
      </c>
      <c r="AF37" s="45">
        <f t="shared" si="14"/>
      </c>
      <c r="AG37" s="44">
        <f t="shared" si="15"/>
      </c>
      <c r="AH37" s="44">
        <f t="shared" si="16"/>
      </c>
      <c r="AI37" s="44">
        <f t="shared" si="17"/>
      </c>
      <c r="AJ37" s="68">
        <f t="shared" si="18"/>
      </c>
    </row>
    <row r="38" spans="1:36" s="3" customFormat="1" ht="28.5" customHeight="1">
      <c r="A38" s="39"/>
      <c r="B38" s="67" t="s">
        <v>6</v>
      </c>
      <c r="C38" s="40">
        <v>0.01</v>
      </c>
      <c r="D38" s="51"/>
      <c r="E38" s="50"/>
      <c r="F38" s="51"/>
      <c r="G38" s="41">
        <f t="shared" si="0"/>
      </c>
      <c r="H38" s="51"/>
      <c r="I38" s="42">
        <f t="shared" si="1"/>
      </c>
      <c r="J38" s="51"/>
      <c r="K38" s="41">
        <f t="shared" si="2"/>
      </c>
      <c r="L38" s="51"/>
      <c r="M38" s="42">
        <f t="shared" si="3"/>
      </c>
      <c r="N38" s="51"/>
      <c r="O38" s="41">
        <f t="shared" si="4"/>
      </c>
      <c r="P38" s="51"/>
      <c r="Q38" s="42">
        <f t="shared" si="5"/>
      </c>
      <c r="R38" s="51"/>
      <c r="S38" s="41">
        <f t="shared" si="6"/>
      </c>
      <c r="T38" s="51"/>
      <c r="U38" s="42">
        <f t="shared" si="7"/>
      </c>
      <c r="V38" s="51"/>
      <c r="W38" s="41">
        <f t="shared" si="8"/>
      </c>
      <c r="X38" s="51"/>
      <c r="Y38" s="42">
        <f t="shared" si="9"/>
      </c>
      <c r="Z38" s="51"/>
      <c r="AA38" s="41">
        <f t="shared" si="10"/>
      </c>
      <c r="AB38" s="51"/>
      <c r="AC38" s="42">
        <f t="shared" si="11"/>
      </c>
      <c r="AD38" s="43">
        <f t="shared" si="12"/>
      </c>
      <c r="AE38" s="44">
        <f t="shared" si="13"/>
      </c>
      <c r="AF38" s="45">
        <f t="shared" si="14"/>
      </c>
      <c r="AG38" s="44">
        <f t="shared" si="15"/>
      </c>
      <c r="AH38" s="44">
        <f t="shared" si="16"/>
      </c>
      <c r="AI38" s="44">
        <f t="shared" si="17"/>
      </c>
      <c r="AJ38" s="68">
        <f t="shared" si="18"/>
      </c>
    </row>
    <row r="39" spans="1:36" s="3" customFormat="1" ht="28.5" customHeight="1">
      <c r="A39" s="39"/>
      <c r="B39" s="67" t="s">
        <v>7</v>
      </c>
      <c r="C39" s="40">
        <v>0.01</v>
      </c>
      <c r="D39" s="51"/>
      <c r="E39" s="50"/>
      <c r="F39" s="51"/>
      <c r="G39" s="41">
        <f t="shared" si="0"/>
      </c>
      <c r="H39" s="51"/>
      <c r="I39" s="42">
        <f t="shared" si="1"/>
      </c>
      <c r="J39" s="51"/>
      <c r="K39" s="41">
        <f t="shared" si="2"/>
      </c>
      <c r="L39" s="51"/>
      <c r="M39" s="42">
        <f t="shared" si="3"/>
      </c>
      <c r="N39" s="51"/>
      <c r="O39" s="41">
        <f t="shared" si="4"/>
      </c>
      <c r="P39" s="51"/>
      <c r="Q39" s="42">
        <f t="shared" si="5"/>
      </c>
      <c r="R39" s="51"/>
      <c r="S39" s="41">
        <f t="shared" si="6"/>
      </c>
      <c r="T39" s="51"/>
      <c r="U39" s="42">
        <f t="shared" si="7"/>
      </c>
      <c r="V39" s="51"/>
      <c r="W39" s="41">
        <f t="shared" si="8"/>
      </c>
      <c r="X39" s="51"/>
      <c r="Y39" s="42">
        <f t="shared" si="9"/>
      </c>
      <c r="Z39" s="51"/>
      <c r="AA39" s="41">
        <f t="shared" si="10"/>
      </c>
      <c r="AB39" s="51"/>
      <c r="AC39" s="42">
        <f t="shared" si="11"/>
      </c>
      <c r="AD39" s="43">
        <f t="shared" si="12"/>
      </c>
      <c r="AE39" s="44">
        <f t="shared" si="13"/>
      </c>
      <c r="AF39" s="45">
        <f t="shared" si="14"/>
      </c>
      <c r="AG39" s="44">
        <f t="shared" si="15"/>
      </c>
      <c r="AH39" s="44">
        <f t="shared" si="16"/>
      </c>
      <c r="AI39" s="44">
        <f t="shared" si="17"/>
      </c>
      <c r="AJ39" s="68">
        <f t="shared" si="18"/>
      </c>
    </row>
    <row r="40" spans="1:36" s="3" customFormat="1" ht="28.5" customHeight="1" thickBot="1">
      <c r="A40" s="39"/>
      <c r="B40" s="69" t="s">
        <v>8</v>
      </c>
      <c r="C40" s="70">
        <v>0.01</v>
      </c>
      <c r="D40" s="72"/>
      <c r="E40" s="71"/>
      <c r="F40" s="72"/>
      <c r="G40" s="73">
        <f t="shared" si="0"/>
      </c>
      <c r="H40" s="72"/>
      <c r="I40" s="74">
        <f t="shared" si="1"/>
      </c>
      <c r="J40" s="72"/>
      <c r="K40" s="73">
        <f t="shared" si="2"/>
      </c>
      <c r="L40" s="72"/>
      <c r="M40" s="74">
        <f t="shared" si="3"/>
      </c>
      <c r="N40" s="72"/>
      <c r="O40" s="73">
        <f t="shared" si="4"/>
      </c>
      <c r="P40" s="72"/>
      <c r="Q40" s="74">
        <f t="shared" si="5"/>
      </c>
      <c r="R40" s="72"/>
      <c r="S40" s="73">
        <f t="shared" si="6"/>
      </c>
      <c r="T40" s="72"/>
      <c r="U40" s="74">
        <f t="shared" si="7"/>
      </c>
      <c r="V40" s="72"/>
      <c r="W40" s="73">
        <f t="shared" si="8"/>
      </c>
      <c r="X40" s="72"/>
      <c r="Y40" s="74">
        <f t="shared" si="9"/>
      </c>
      <c r="Z40" s="72"/>
      <c r="AA40" s="73">
        <f t="shared" si="10"/>
      </c>
      <c r="AB40" s="72"/>
      <c r="AC40" s="74">
        <f t="shared" si="11"/>
      </c>
      <c r="AD40" s="75">
        <f t="shared" si="12"/>
      </c>
      <c r="AE40" s="76">
        <f t="shared" si="13"/>
      </c>
      <c r="AF40" s="77">
        <f t="shared" si="14"/>
      </c>
      <c r="AG40" s="76">
        <f t="shared" si="15"/>
      </c>
      <c r="AH40" s="76">
        <f t="shared" si="16"/>
      </c>
      <c r="AI40" s="76">
        <f t="shared" si="17"/>
      </c>
      <c r="AJ40" s="78">
        <f t="shared" si="18"/>
      </c>
    </row>
    <row r="41" spans="1:36" s="3" customFormat="1" ht="28.5" customHeight="1">
      <c r="A41" s="39"/>
      <c r="B41" s="83" t="s">
        <v>24</v>
      </c>
      <c r="C41" s="84">
        <v>0.01</v>
      </c>
      <c r="D41" s="61"/>
      <c r="E41" s="85"/>
      <c r="F41" s="61"/>
      <c r="G41" s="60">
        <f t="shared" si="0"/>
      </c>
      <c r="H41" s="61"/>
      <c r="I41" s="62">
        <f t="shared" si="1"/>
      </c>
      <c r="J41" s="61"/>
      <c r="K41" s="60">
        <f t="shared" si="2"/>
      </c>
      <c r="L41" s="61"/>
      <c r="M41" s="62">
        <f t="shared" si="3"/>
      </c>
      <c r="N41" s="61"/>
      <c r="O41" s="60">
        <f t="shared" si="4"/>
      </c>
      <c r="P41" s="61"/>
      <c r="Q41" s="62">
        <f t="shared" si="5"/>
      </c>
      <c r="R41" s="61"/>
      <c r="S41" s="60">
        <f t="shared" si="6"/>
      </c>
      <c r="T41" s="61"/>
      <c r="U41" s="62">
        <f t="shared" si="7"/>
      </c>
      <c r="V41" s="61"/>
      <c r="W41" s="60">
        <f t="shared" si="8"/>
      </c>
      <c r="X41" s="61"/>
      <c r="Y41" s="62">
        <f t="shared" si="9"/>
      </c>
      <c r="Z41" s="61"/>
      <c r="AA41" s="60">
        <f t="shared" si="10"/>
      </c>
      <c r="AB41" s="61"/>
      <c r="AC41" s="62">
        <f t="shared" si="11"/>
      </c>
      <c r="AD41" s="63">
        <f t="shared" si="12"/>
      </c>
      <c r="AE41" s="64">
        <f t="shared" si="13"/>
      </c>
      <c r="AF41" s="65">
        <f t="shared" si="14"/>
      </c>
      <c r="AG41" s="64">
        <f t="shared" si="15"/>
      </c>
      <c r="AH41" s="64">
        <f t="shared" si="16"/>
      </c>
      <c r="AI41" s="64">
        <f t="shared" si="17"/>
      </c>
      <c r="AJ41" s="66">
        <f t="shared" si="18"/>
      </c>
    </row>
    <row r="42" spans="1:36" s="3" customFormat="1" ht="28.5" customHeight="1">
      <c r="A42" s="39"/>
      <c r="B42" s="79" t="s">
        <v>25</v>
      </c>
      <c r="C42" s="46">
        <v>0.02</v>
      </c>
      <c r="D42" s="51"/>
      <c r="E42" s="53"/>
      <c r="F42" s="51"/>
      <c r="G42" s="41">
        <f aca="true" t="shared" si="19" ref="G42:G73">IF(OR(F42="",$F$8=""),"",F42*$F$8*0.001)</f>
      </c>
      <c r="H42" s="51"/>
      <c r="I42" s="42">
        <f aca="true" t="shared" si="20" ref="I42:I73">IF(OR(H42="",$F$8=""),"",(H42*(IF($H$8="",$F$8,$H$8)*0.001)/G42))</f>
      </c>
      <c r="J42" s="51"/>
      <c r="K42" s="41">
        <f aca="true" t="shared" si="21" ref="K42:K73">IF(OR(J42="",$J$8=""),"",J42*$J$8*0.001)</f>
      </c>
      <c r="L42" s="51"/>
      <c r="M42" s="42">
        <f aca="true" t="shared" si="22" ref="M42:M73">IF(OR(L42="",$J$8=""),"",(L42*(IF($L$8="",$J$8,$L$8)*0.001)/K42))</f>
      </c>
      <c r="N42" s="51"/>
      <c r="O42" s="41">
        <f aca="true" t="shared" si="23" ref="O42:O73">IF(OR(N42="",$N$8=""),"",N42*$N$8*0.001)</f>
      </c>
      <c r="P42" s="51"/>
      <c r="Q42" s="42">
        <f aca="true" t="shared" si="24" ref="Q42:Q73">IF(OR(P42="",$N$8=""),"",(P42*(IF($P$8="",$N$8,$P$8)*0.001)/O42))</f>
      </c>
      <c r="R42" s="51"/>
      <c r="S42" s="41">
        <f aca="true" t="shared" si="25" ref="S42:S73">IF(OR(R42="",$R$8=""),"",R42*$R$8*0.001)</f>
      </c>
      <c r="T42" s="51"/>
      <c r="U42" s="42">
        <f aca="true" t="shared" si="26" ref="U42:U73">IF(OR(T42="",$R$8=""),"",(T42*(IF($T$8="",$R$8,$T$8)*0.001)/S42))</f>
      </c>
      <c r="V42" s="51"/>
      <c r="W42" s="41">
        <f aca="true" t="shared" si="27" ref="W42:W73">IF(OR(V42="",$V$8=""),"",V42*$V$8*0.001)</f>
      </c>
      <c r="X42" s="51"/>
      <c r="Y42" s="42">
        <f aca="true" t="shared" si="28" ref="Y42:Y73">IF(OR(X42="",$V$8=""),"",(X42*(IF($X$8="",$V$8,$X$8)*0.001)/W42))</f>
      </c>
      <c r="Z42" s="51"/>
      <c r="AA42" s="41">
        <f aca="true" t="shared" si="29" ref="AA42:AA73">IF(OR(Z42="",$Z$8=""),"",Z42*$Z$8*0.001)</f>
      </c>
      <c r="AB42" s="51"/>
      <c r="AC42" s="42">
        <f aca="true" t="shared" si="30" ref="AC42:AC73">IF(OR(AB42="",$Z$8=""),"",(AB42*(IF($AB$8="",$Z$8,$AB$8)*0.001)/AA42))</f>
      </c>
      <c r="AD42" s="43">
        <f aca="true" t="shared" si="31" ref="AD42:AD73">IF(OR(F42="",J42="",N42="",R42="",V42="",Z42=""),"",MIN(F42,J42,N42,R42,V42,Z42))</f>
      </c>
      <c r="AE42" s="44">
        <f aca="true" t="shared" si="32" ref="AE42:AE73">IF(OR(F42="",J42="",N42="",R42="",V42="",Z42=""),"",MAX(F42,J42,N42,R42,V42,Z42))</f>
      </c>
      <c r="AF42" s="45">
        <f aca="true" t="shared" si="33" ref="AF42:AF73">IF(OR(F42="",J42="",N42="",R42="",V42="",Z42="",$F$8="",$J$8="",$N$8="",$R$8="",$V$8="",$Z$8=""),"",(F42*$F$8+J42*$J$8+N42*$N$8+R42*$R$8+V42*$V$8+Z42*$Z$8)/($F$8+$J$8+$N$8+$R$8+$V$8+$Z$8))</f>
      </c>
      <c r="AG42" s="44">
        <f aca="true" t="shared" si="34" ref="AG42:AG73">IF(OR(G42="",K42="",O42="",S42="",W42="",AA42=""),"",MIN(G42,K42,O42,S42,W42,AA42))</f>
      </c>
      <c r="AH42" s="44">
        <f aca="true" t="shared" si="35" ref="AH42:AH73">IF(OR(G42="",K42="",O42="",S42="",W42="",AA42=""),"",MAX(G42,K42,O42,S42,W42,AA42))</f>
      </c>
      <c r="AI42" s="44">
        <f aca="true" t="shared" si="36" ref="AI42:AI73">IF(AF42&lt;C42,"0",IF(OR(G42="",K42="",O42="",S42="",W42="",AA42=""),"",AVERAGE(G42,K42,O42,S42,W42,AA42)))</f>
      </c>
      <c r="AJ42" s="68">
        <f aca="true" t="shared" si="37" ref="AJ42:AJ73">IF(AND(I42="",M42="",Q42="",U42="",Y42="",AC42=""),AI42,AI42-AI42*AVERAGE(AC42,Y42,U42,Q42,M42,I42))</f>
      </c>
    </row>
    <row r="43" spans="1:36" s="3" customFormat="1" ht="28.5" customHeight="1">
      <c r="A43" s="39"/>
      <c r="B43" s="79" t="s">
        <v>26</v>
      </c>
      <c r="C43" s="46">
        <v>1</v>
      </c>
      <c r="D43" s="51"/>
      <c r="E43" s="53"/>
      <c r="F43" s="51"/>
      <c r="G43" s="41">
        <f t="shared" si="19"/>
      </c>
      <c r="H43" s="51"/>
      <c r="I43" s="42">
        <f t="shared" si="20"/>
      </c>
      <c r="J43" s="51"/>
      <c r="K43" s="41">
        <f t="shared" si="21"/>
      </c>
      <c r="L43" s="51"/>
      <c r="M43" s="42">
        <f t="shared" si="22"/>
      </c>
      <c r="N43" s="51"/>
      <c r="O43" s="41">
        <f t="shared" si="23"/>
      </c>
      <c r="P43" s="51"/>
      <c r="Q43" s="42">
        <f t="shared" si="24"/>
      </c>
      <c r="R43" s="51"/>
      <c r="S43" s="41">
        <f t="shared" si="25"/>
      </c>
      <c r="T43" s="51"/>
      <c r="U43" s="42">
        <f t="shared" si="26"/>
      </c>
      <c r="V43" s="51"/>
      <c r="W43" s="41">
        <f t="shared" si="27"/>
      </c>
      <c r="X43" s="51"/>
      <c r="Y43" s="42">
        <f t="shared" si="28"/>
      </c>
      <c r="Z43" s="51"/>
      <c r="AA43" s="41">
        <f t="shared" si="29"/>
      </c>
      <c r="AB43" s="51"/>
      <c r="AC43" s="42">
        <f t="shared" si="30"/>
      </c>
      <c r="AD43" s="43">
        <f t="shared" si="31"/>
      </c>
      <c r="AE43" s="44">
        <f t="shared" si="32"/>
      </c>
      <c r="AF43" s="45">
        <f t="shared" si="33"/>
      </c>
      <c r="AG43" s="44">
        <f t="shared" si="34"/>
      </c>
      <c r="AH43" s="44">
        <f t="shared" si="35"/>
      </c>
      <c r="AI43" s="44">
        <f t="shared" si="36"/>
      </c>
      <c r="AJ43" s="68">
        <f t="shared" si="37"/>
      </c>
    </row>
    <row r="44" spans="1:36" s="3" customFormat="1" ht="28.5" customHeight="1">
      <c r="A44" s="39"/>
      <c r="B44" s="79" t="s">
        <v>27</v>
      </c>
      <c r="C44" s="46">
        <v>1</v>
      </c>
      <c r="D44" s="51"/>
      <c r="E44" s="53"/>
      <c r="F44" s="51"/>
      <c r="G44" s="41">
        <f t="shared" si="19"/>
      </c>
      <c r="H44" s="51"/>
      <c r="I44" s="42">
        <f t="shared" si="20"/>
      </c>
      <c r="J44" s="51"/>
      <c r="K44" s="41">
        <f t="shared" si="21"/>
      </c>
      <c r="L44" s="51"/>
      <c r="M44" s="42">
        <f t="shared" si="22"/>
      </c>
      <c r="N44" s="51"/>
      <c r="O44" s="41">
        <f t="shared" si="23"/>
      </c>
      <c r="P44" s="51"/>
      <c r="Q44" s="42">
        <f t="shared" si="24"/>
      </c>
      <c r="R44" s="51"/>
      <c r="S44" s="41">
        <f t="shared" si="25"/>
      </c>
      <c r="T44" s="51"/>
      <c r="U44" s="42">
        <f t="shared" si="26"/>
      </c>
      <c r="V44" s="51"/>
      <c r="W44" s="41">
        <f t="shared" si="27"/>
      </c>
      <c r="X44" s="51"/>
      <c r="Y44" s="42">
        <f t="shared" si="28"/>
      </c>
      <c r="Z44" s="51"/>
      <c r="AA44" s="41">
        <f t="shared" si="29"/>
      </c>
      <c r="AB44" s="51"/>
      <c r="AC44" s="42">
        <f t="shared" si="30"/>
      </c>
      <c r="AD44" s="43">
        <f t="shared" si="31"/>
      </c>
      <c r="AE44" s="44">
        <f t="shared" si="32"/>
      </c>
      <c r="AF44" s="45">
        <f t="shared" si="33"/>
      </c>
      <c r="AG44" s="44">
        <f t="shared" si="34"/>
      </c>
      <c r="AH44" s="44">
        <f t="shared" si="35"/>
      </c>
      <c r="AI44" s="44">
        <f t="shared" si="36"/>
      </c>
      <c r="AJ44" s="68">
        <f t="shared" si="37"/>
      </c>
    </row>
    <row r="45" spans="1:36" s="3" customFormat="1" ht="28.5" customHeight="1">
      <c r="A45" s="39"/>
      <c r="B45" s="79" t="s">
        <v>28</v>
      </c>
      <c r="C45" s="46">
        <v>1</v>
      </c>
      <c r="D45" s="51"/>
      <c r="E45" s="53"/>
      <c r="F45" s="51"/>
      <c r="G45" s="41">
        <f t="shared" si="19"/>
      </c>
      <c r="H45" s="51"/>
      <c r="I45" s="42">
        <f t="shared" si="20"/>
      </c>
      <c r="J45" s="51"/>
      <c r="K45" s="41">
        <f t="shared" si="21"/>
      </c>
      <c r="L45" s="51"/>
      <c r="M45" s="42">
        <f t="shared" si="22"/>
      </c>
      <c r="N45" s="51"/>
      <c r="O45" s="41">
        <f t="shared" si="23"/>
      </c>
      <c r="P45" s="51"/>
      <c r="Q45" s="42">
        <f t="shared" si="24"/>
      </c>
      <c r="R45" s="51"/>
      <c r="S45" s="41">
        <f t="shared" si="25"/>
      </c>
      <c r="T45" s="51"/>
      <c r="U45" s="42">
        <f t="shared" si="26"/>
      </c>
      <c r="V45" s="51"/>
      <c r="W45" s="41">
        <f t="shared" si="27"/>
      </c>
      <c r="X45" s="51"/>
      <c r="Y45" s="42">
        <f t="shared" si="28"/>
      </c>
      <c r="Z45" s="51"/>
      <c r="AA45" s="41">
        <f t="shared" si="29"/>
      </c>
      <c r="AB45" s="51"/>
      <c r="AC45" s="42">
        <f t="shared" si="30"/>
      </c>
      <c r="AD45" s="43">
        <f t="shared" si="31"/>
      </c>
      <c r="AE45" s="44">
        <f t="shared" si="32"/>
      </c>
      <c r="AF45" s="45">
        <f t="shared" si="33"/>
      </c>
      <c r="AG45" s="44">
        <f t="shared" si="34"/>
      </c>
      <c r="AH45" s="44">
        <f t="shared" si="35"/>
      </c>
      <c r="AI45" s="44">
        <f t="shared" si="36"/>
      </c>
      <c r="AJ45" s="68">
        <f t="shared" si="37"/>
      </c>
    </row>
    <row r="46" spans="1:36" s="3" customFormat="1" ht="28.5" customHeight="1">
      <c r="A46" s="39"/>
      <c r="B46" s="67" t="s">
        <v>29</v>
      </c>
      <c r="C46" s="40">
        <v>1</v>
      </c>
      <c r="D46" s="51"/>
      <c r="E46" s="50"/>
      <c r="F46" s="51"/>
      <c r="G46" s="41">
        <f t="shared" si="19"/>
      </c>
      <c r="H46" s="51"/>
      <c r="I46" s="42">
        <f t="shared" si="20"/>
      </c>
      <c r="J46" s="51"/>
      <c r="K46" s="41">
        <f t="shared" si="21"/>
      </c>
      <c r="L46" s="51"/>
      <c r="M46" s="42">
        <f t="shared" si="22"/>
      </c>
      <c r="N46" s="51"/>
      <c r="O46" s="41">
        <f t="shared" si="23"/>
      </c>
      <c r="P46" s="51"/>
      <c r="Q46" s="42">
        <f t="shared" si="24"/>
      </c>
      <c r="R46" s="51"/>
      <c r="S46" s="41">
        <f t="shared" si="25"/>
      </c>
      <c r="T46" s="51"/>
      <c r="U46" s="42">
        <f t="shared" si="26"/>
      </c>
      <c r="V46" s="51"/>
      <c r="W46" s="41">
        <f t="shared" si="27"/>
      </c>
      <c r="X46" s="51"/>
      <c r="Y46" s="42">
        <f t="shared" si="28"/>
      </c>
      <c r="Z46" s="51"/>
      <c r="AA46" s="41">
        <f t="shared" si="29"/>
      </c>
      <c r="AB46" s="51"/>
      <c r="AC46" s="42">
        <f t="shared" si="30"/>
      </c>
      <c r="AD46" s="43">
        <f t="shared" si="31"/>
      </c>
      <c r="AE46" s="44">
        <f t="shared" si="32"/>
      </c>
      <c r="AF46" s="45">
        <f t="shared" si="33"/>
      </c>
      <c r="AG46" s="44">
        <f t="shared" si="34"/>
      </c>
      <c r="AH46" s="44">
        <f t="shared" si="35"/>
      </c>
      <c r="AI46" s="44">
        <f t="shared" si="36"/>
      </c>
      <c r="AJ46" s="68">
        <f t="shared" si="37"/>
      </c>
    </row>
    <row r="47" spans="1:36" s="3" customFormat="1" ht="28.5" customHeight="1">
      <c r="A47" s="39"/>
      <c r="B47" s="67" t="s">
        <v>30</v>
      </c>
      <c r="C47" s="40">
        <v>1</v>
      </c>
      <c r="D47" s="51"/>
      <c r="E47" s="50"/>
      <c r="F47" s="51"/>
      <c r="G47" s="41">
        <f t="shared" si="19"/>
      </c>
      <c r="H47" s="51"/>
      <c r="I47" s="42">
        <f t="shared" si="20"/>
      </c>
      <c r="J47" s="51"/>
      <c r="K47" s="41">
        <f t="shared" si="21"/>
      </c>
      <c r="L47" s="51"/>
      <c r="M47" s="42">
        <f t="shared" si="22"/>
      </c>
      <c r="N47" s="51"/>
      <c r="O47" s="41">
        <f t="shared" si="23"/>
      </c>
      <c r="P47" s="51"/>
      <c r="Q47" s="42">
        <f t="shared" si="24"/>
      </c>
      <c r="R47" s="51"/>
      <c r="S47" s="41">
        <f t="shared" si="25"/>
      </c>
      <c r="T47" s="51"/>
      <c r="U47" s="42">
        <f t="shared" si="26"/>
      </c>
      <c r="V47" s="51"/>
      <c r="W47" s="41">
        <f t="shared" si="27"/>
      </c>
      <c r="X47" s="51"/>
      <c r="Y47" s="42">
        <f t="shared" si="28"/>
      </c>
      <c r="Z47" s="51"/>
      <c r="AA47" s="41">
        <f t="shared" si="29"/>
      </c>
      <c r="AB47" s="51"/>
      <c r="AC47" s="42">
        <f t="shared" si="30"/>
      </c>
      <c r="AD47" s="43">
        <f t="shared" si="31"/>
      </c>
      <c r="AE47" s="44">
        <f t="shared" si="32"/>
      </c>
      <c r="AF47" s="45">
        <f t="shared" si="33"/>
      </c>
      <c r="AG47" s="44">
        <f t="shared" si="34"/>
      </c>
      <c r="AH47" s="44">
        <f t="shared" si="35"/>
      </c>
      <c r="AI47" s="44">
        <f t="shared" si="36"/>
      </c>
      <c r="AJ47" s="68">
        <f t="shared" si="37"/>
      </c>
    </row>
    <row r="48" spans="1:36" s="3" customFormat="1" ht="28.5" customHeight="1">
      <c r="A48" s="39"/>
      <c r="B48" s="67" t="s">
        <v>31</v>
      </c>
      <c r="C48" s="40">
        <v>1</v>
      </c>
      <c r="D48" s="51"/>
      <c r="E48" s="50"/>
      <c r="F48" s="51"/>
      <c r="G48" s="41">
        <f t="shared" si="19"/>
      </c>
      <c r="H48" s="51"/>
      <c r="I48" s="42">
        <f t="shared" si="20"/>
      </c>
      <c r="J48" s="51"/>
      <c r="K48" s="41">
        <f t="shared" si="21"/>
      </c>
      <c r="L48" s="51"/>
      <c r="M48" s="42">
        <f t="shared" si="22"/>
      </c>
      <c r="N48" s="51"/>
      <c r="O48" s="41">
        <f t="shared" si="23"/>
      </c>
      <c r="P48" s="51"/>
      <c r="Q48" s="42">
        <f t="shared" si="24"/>
      </c>
      <c r="R48" s="51"/>
      <c r="S48" s="41">
        <f t="shared" si="25"/>
      </c>
      <c r="T48" s="51"/>
      <c r="U48" s="42">
        <f t="shared" si="26"/>
      </c>
      <c r="V48" s="51"/>
      <c r="W48" s="41">
        <f t="shared" si="27"/>
      </c>
      <c r="X48" s="51"/>
      <c r="Y48" s="42">
        <f t="shared" si="28"/>
      </c>
      <c r="Z48" s="51"/>
      <c r="AA48" s="41">
        <f t="shared" si="29"/>
      </c>
      <c r="AB48" s="51"/>
      <c r="AC48" s="42">
        <f t="shared" si="30"/>
      </c>
      <c r="AD48" s="43">
        <f t="shared" si="31"/>
      </c>
      <c r="AE48" s="44">
        <f t="shared" si="32"/>
      </c>
      <c r="AF48" s="45">
        <f t="shared" si="33"/>
      </c>
      <c r="AG48" s="44">
        <f t="shared" si="34"/>
      </c>
      <c r="AH48" s="44">
        <f t="shared" si="35"/>
      </c>
      <c r="AI48" s="44">
        <f t="shared" si="36"/>
      </c>
      <c r="AJ48" s="68">
        <f t="shared" si="37"/>
      </c>
    </row>
    <row r="49" spans="1:36" s="3" customFormat="1" ht="28.5" customHeight="1">
      <c r="A49" s="39"/>
      <c r="B49" s="67" t="s">
        <v>32</v>
      </c>
      <c r="C49" s="40">
        <v>1</v>
      </c>
      <c r="D49" s="51"/>
      <c r="E49" s="50"/>
      <c r="F49" s="51"/>
      <c r="G49" s="41">
        <f t="shared" si="19"/>
      </c>
      <c r="H49" s="51"/>
      <c r="I49" s="42">
        <f t="shared" si="20"/>
      </c>
      <c r="J49" s="51"/>
      <c r="K49" s="41">
        <f t="shared" si="21"/>
      </c>
      <c r="L49" s="51"/>
      <c r="M49" s="42">
        <f t="shared" si="22"/>
      </c>
      <c r="N49" s="51"/>
      <c r="O49" s="41">
        <f t="shared" si="23"/>
      </c>
      <c r="P49" s="51"/>
      <c r="Q49" s="42">
        <f t="shared" si="24"/>
      </c>
      <c r="R49" s="51"/>
      <c r="S49" s="41">
        <f t="shared" si="25"/>
      </c>
      <c r="T49" s="51"/>
      <c r="U49" s="42">
        <f t="shared" si="26"/>
      </c>
      <c r="V49" s="51"/>
      <c r="W49" s="41">
        <f t="shared" si="27"/>
      </c>
      <c r="X49" s="51"/>
      <c r="Y49" s="42">
        <f t="shared" si="28"/>
      </c>
      <c r="Z49" s="51"/>
      <c r="AA49" s="41">
        <f t="shared" si="29"/>
      </c>
      <c r="AB49" s="51"/>
      <c r="AC49" s="42">
        <f t="shared" si="30"/>
      </c>
      <c r="AD49" s="43">
        <f t="shared" si="31"/>
      </c>
      <c r="AE49" s="44">
        <f t="shared" si="32"/>
      </c>
      <c r="AF49" s="45">
        <f t="shared" si="33"/>
      </c>
      <c r="AG49" s="44">
        <f t="shared" si="34"/>
      </c>
      <c r="AH49" s="44">
        <f t="shared" si="35"/>
      </c>
      <c r="AI49" s="44">
        <f t="shared" si="36"/>
      </c>
      <c r="AJ49" s="68">
        <f t="shared" si="37"/>
      </c>
    </row>
    <row r="50" spans="1:36" s="3" customFormat="1" ht="28.5" customHeight="1">
      <c r="A50" s="39"/>
      <c r="B50" s="67" t="s">
        <v>33</v>
      </c>
      <c r="C50" s="40">
        <v>0.05</v>
      </c>
      <c r="D50" s="51"/>
      <c r="E50" s="50"/>
      <c r="F50" s="51"/>
      <c r="G50" s="41">
        <f t="shared" si="19"/>
      </c>
      <c r="H50" s="51"/>
      <c r="I50" s="42">
        <f t="shared" si="20"/>
      </c>
      <c r="J50" s="51"/>
      <c r="K50" s="41">
        <f t="shared" si="21"/>
      </c>
      <c r="L50" s="51"/>
      <c r="M50" s="42">
        <f t="shared" si="22"/>
      </c>
      <c r="N50" s="51"/>
      <c r="O50" s="41">
        <f t="shared" si="23"/>
      </c>
      <c r="P50" s="51"/>
      <c r="Q50" s="42">
        <f t="shared" si="24"/>
      </c>
      <c r="R50" s="51"/>
      <c r="S50" s="41">
        <f t="shared" si="25"/>
      </c>
      <c r="T50" s="51"/>
      <c r="U50" s="42">
        <f t="shared" si="26"/>
      </c>
      <c r="V50" s="51"/>
      <c r="W50" s="41">
        <f t="shared" si="27"/>
      </c>
      <c r="X50" s="51"/>
      <c r="Y50" s="42">
        <f t="shared" si="28"/>
      </c>
      <c r="Z50" s="51"/>
      <c r="AA50" s="41">
        <f t="shared" si="29"/>
      </c>
      <c r="AB50" s="51"/>
      <c r="AC50" s="42">
        <f t="shared" si="30"/>
      </c>
      <c r="AD50" s="43">
        <f t="shared" si="31"/>
      </c>
      <c r="AE50" s="44">
        <f t="shared" si="32"/>
      </c>
      <c r="AF50" s="45">
        <f t="shared" si="33"/>
      </c>
      <c r="AG50" s="44">
        <f t="shared" si="34"/>
      </c>
      <c r="AH50" s="44">
        <f t="shared" si="35"/>
      </c>
      <c r="AI50" s="44">
        <f t="shared" si="36"/>
      </c>
      <c r="AJ50" s="68">
        <f t="shared" si="37"/>
      </c>
    </row>
    <row r="51" spans="1:36" s="3" customFormat="1" ht="28.5" customHeight="1">
      <c r="A51" s="39"/>
      <c r="B51" s="67" t="s">
        <v>34</v>
      </c>
      <c r="C51" s="40">
        <v>0.1</v>
      </c>
      <c r="D51" s="51"/>
      <c r="E51" s="50"/>
      <c r="F51" s="51"/>
      <c r="G51" s="41">
        <f t="shared" si="19"/>
      </c>
      <c r="H51" s="51"/>
      <c r="I51" s="42">
        <f t="shared" si="20"/>
      </c>
      <c r="J51" s="51"/>
      <c r="K51" s="41">
        <f t="shared" si="21"/>
      </c>
      <c r="L51" s="51"/>
      <c r="M51" s="42">
        <f t="shared" si="22"/>
      </c>
      <c r="N51" s="51"/>
      <c r="O51" s="41">
        <f t="shared" si="23"/>
      </c>
      <c r="P51" s="51"/>
      <c r="Q51" s="42">
        <f t="shared" si="24"/>
      </c>
      <c r="R51" s="51"/>
      <c r="S51" s="41">
        <f t="shared" si="25"/>
      </c>
      <c r="T51" s="51"/>
      <c r="U51" s="42">
        <f t="shared" si="26"/>
      </c>
      <c r="V51" s="51"/>
      <c r="W51" s="41">
        <f t="shared" si="27"/>
      </c>
      <c r="X51" s="51"/>
      <c r="Y51" s="42">
        <f t="shared" si="28"/>
      </c>
      <c r="Z51" s="51"/>
      <c r="AA51" s="41">
        <f t="shared" si="29"/>
      </c>
      <c r="AB51" s="51"/>
      <c r="AC51" s="42">
        <f t="shared" si="30"/>
      </c>
      <c r="AD51" s="43">
        <f t="shared" si="31"/>
      </c>
      <c r="AE51" s="44">
        <f t="shared" si="32"/>
      </c>
      <c r="AF51" s="45">
        <f t="shared" si="33"/>
      </c>
      <c r="AG51" s="44">
        <f t="shared" si="34"/>
      </c>
      <c r="AH51" s="44">
        <f t="shared" si="35"/>
      </c>
      <c r="AI51" s="44">
        <f t="shared" si="36"/>
      </c>
      <c r="AJ51" s="68">
        <f t="shared" si="37"/>
      </c>
    </row>
    <row r="52" spans="1:36" s="3" customFormat="1" ht="28.5" customHeight="1">
      <c r="A52" s="39"/>
      <c r="B52" s="67" t="s">
        <v>35</v>
      </c>
      <c r="C52" s="40">
        <v>0.1</v>
      </c>
      <c r="D52" s="51"/>
      <c r="E52" s="50"/>
      <c r="F52" s="51"/>
      <c r="G52" s="41">
        <f t="shared" si="19"/>
      </c>
      <c r="H52" s="51"/>
      <c r="I52" s="42">
        <f t="shared" si="20"/>
      </c>
      <c r="J52" s="51"/>
      <c r="K52" s="41">
        <f t="shared" si="21"/>
      </c>
      <c r="L52" s="51"/>
      <c r="M52" s="42">
        <f t="shared" si="22"/>
      </c>
      <c r="N52" s="51"/>
      <c r="O52" s="41">
        <f t="shared" si="23"/>
      </c>
      <c r="P52" s="51"/>
      <c r="Q52" s="42">
        <f t="shared" si="24"/>
      </c>
      <c r="R52" s="51"/>
      <c r="S52" s="41">
        <f t="shared" si="25"/>
      </c>
      <c r="T52" s="51"/>
      <c r="U52" s="42">
        <f t="shared" si="26"/>
      </c>
      <c r="V52" s="51"/>
      <c r="W52" s="41">
        <f t="shared" si="27"/>
      </c>
      <c r="X52" s="51"/>
      <c r="Y52" s="42">
        <f t="shared" si="28"/>
      </c>
      <c r="Z52" s="51"/>
      <c r="AA52" s="41">
        <f t="shared" si="29"/>
      </c>
      <c r="AB52" s="51"/>
      <c r="AC52" s="42">
        <f t="shared" si="30"/>
      </c>
      <c r="AD52" s="43">
        <f t="shared" si="31"/>
      </c>
      <c r="AE52" s="44">
        <f t="shared" si="32"/>
      </c>
      <c r="AF52" s="45">
        <f t="shared" si="33"/>
      </c>
      <c r="AG52" s="44">
        <f t="shared" si="34"/>
      </c>
      <c r="AH52" s="44">
        <f t="shared" si="35"/>
      </c>
      <c r="AI52" s="44">
        <f t="shared" si="36"/>
      </c>
      <c r="AJ52" s="68">
        <f t="shared" si="37"/>
      </c>
    </row>
    <row r="53" spans="1:36" s="3" customFormat="1" ht="28.5" customHeight="1" thickBot="1">
      <c r="A53" s="39"/>
      <c r="B53" s="69" t="s">
        <v>36</v>
      </c>
      <c r="C53" s="70">
        <v>0.1</v>
      </c>
      <c r="D53" s="72"/>
      <c r="E53" s="71"/>
      <c r="F53" s="72"/>
      <c r="G53" s="73">
        <f t="shared" si="19"/>
      </c>
      <c r="H53" s="72"/>
      <c r="I53" s="74">
        <f t="shared" si="20"/>
      </c>
      <c r="J53" s="72"/>
      <c r="K53" s="73">
        <f t="shared" si="21"/>
      </c>
      <c r="L53" s="72"/>
      <c r="M53" s="74">
        <f t="shared" si="22"/>
      </c>
      <c r="N53" s="72"/>
      <c r="O53" s="73">
        <f t="shared" si="23"/>
      </c>
      <c r="P53" s="72"/>
      <c r="Q53" s="74">
        <f t="shared" si="24"/>
      </c>
      <c r="R53" s="72"/>
      <c r="S53" s="73">
        <f t="shared" si="25"/>
      </c>
      <c r="T53" s="72"/>
      <c r="U53" s="74">
        <f t="shared" si="26"/>
      </c>
      <c r="V53" s="72"/>
      <c r="W53" s="73">
        <f t="shared" si="27"/>
      </c>
      <c r="X53" s="72"/>
      <c r="Y53" s="74">
        <f t="shared" si="28"/>
      </c>
      <c r="Z53" s="72"/>
      <c r="AA53" s="73">
        <f t="shared" si="29"/>
      </c>
      <c r="AB53" s="72"/>
      <c r="AC53" s="74">
        <f t="shared" si="30"/>
      </c>
      <c r="AD53" s="75">
        <f t="shared" si="31"/>
      </c>
      <c r="AE53" s="76">
        <f t="shared" si="32"/>
      </c>
      <c r="AF53" s="77">
        <f t="shared" si="33"/>
      </c>
      <c r="AG53" s="76">
        <f t="shared" si="34"/>
      </c>
      <c r="AH53" s="76">
        <f t="shared" si="35"/>
      </c>
      <c r="AI53" s="76">
        <f t="shared" si="36"/>
      </c>
      <c r="AJ53" s="78">
        <f t="shared" si="37"/>
      </c>
    </row>
    <row r="54" spans="1:36" s="3" customFormat="1" ht="28.5" customHeight="1">
      <c r="A54" s="39"/>
      <c r="B54" s="56" t="s">
        <v>37</v>
      </c>
      <c r="C54" s="57">
        <v>1</v>
      </c>
      <c r="D54" s="61"/>
      <c r="E54" s="58"/>
      <c r="F54" s="61"/>
      <c r="G54" s="60">
        <f t="shared" si="19"/>
      </c>
      <c r="H54" s="61"/>
      <c r="I54" s="62">
        <f t="shared" si="20"/>
      </c>
      <c r="J54" s="61"/>
      <c r="K54" s="60">
        <f t="shared" si="21"/>
      </c>
      <c r="L54" s="61"/>
      <c r="M54" s="62">
        <f t="shared" si="22"/>
      </c>
      <c r="N54" s="61"/>
      <c r="O54" s="60">
        <f t="shared" si="23"/>
      </c>
      <c r="P54" s="61"/>
      <c r="Q54" s="62">
        <f t="shared" si="24"/>
      </c>
      <c r="R54" s="61"/>
      <c r="S54" s="60">
        <f t="shared" si="25"/>
      </c>
      <c r="T54" s="61"/>
      <c r="U54" s="62">
        <f t="shared" si="26"/>
      </c>
      <c r="V54" s="61"/>
      <c r="W54" s="60">
        <f t="shared" si="27"/>
      </c>
      <c r="X54" s="61"/>
      <c r="Y54" s="62">
        <f t="shared" si="28"/>
      </c>
      <c r="Z54" s="61"/>
      <c r="AA54" s="60">
        <f t="shared" si="29"/>
      </c>
      <c r="AB54" s="61"/>
      <c r="AC54" s="62">
        <f t="shared" si="30"/>
      </c>
      <c r="AD54" s="63">
        <f t="shared" si="31"/>
      </c>
      <c r="AE54" s="64">
        <f t="shared" si="32"/>
      </c>
      <c r="AF54" s="65">
        <f t="shared" si="33"/>
      </c>
      <c r="AG54" s="64">
        <f t="shared" si="34"/>
      </c>
      <c r="AH54" s="64">
        <f t="shared" si="35"/>
      </c>
      <c r="AI54" s="64">
        <f t="shared" si="36"/>
      </c>
      <c r="AJ54" s="66">
        <f t="shared" si="37"/>
      </c>
    </row>
    <row r="55" spans="1:36" s="3" customFormat="1" ht="28.5" customHeight="1">
      <c r="A55" s="39"/>
      <c r="B55" s="67" t="s">
        <v>38</v>
      </c>
      <c r="C55" s="40">
        <v>1</v>
      </c>
      <c r="D55" s="51"/>
      <c r="E55" s="50"/>
      <c r="F55" s="51"/>
      <c r="G55" s="41">
        <f t="shared" si="19"/>
      </c>
      <c r="H55" s="51"/>
      <c r="I55" s="42">
        <f t="shared" si="20"/>
      </c>
      <c r="J55" s="51"/>
      <c r="K55" s="41">
        <f t="shared" si="21"/>
      </c>
      <c r="L55" s="51"/>
      <c r="M55" s="42">
        <f t="shared" si="22"/>
      </c>
      <c r="N55" s="51"/>
      <c r="O55" s="41">
        <f t="shared" si="23"/>
      </c>
      <c r="P55" s="51"/>
      <c r="Q55" s="42">
        <f t="shared" si="24"/>
      </c>
      <c r="R55" s="51"/>
      <c r="S55" s="41">
        <f t="shared" si="25"/>
      </c>
      <c r="T55" s="51"/>
      <c r="U55" s="42">
        <f t="shared" si="26"/>
      </c>
      <c r="V55" s="51"/>
      <c r="W55" s="41">
        <f t="shared" si="27"/>
      </c>
      <c r="X55" s="51"/>
      <c r="Y55" s="42">
        <f t="shared" si="28"/>
      </c>
      <c r="Z55" s="51"/>
      <c r="AA55" s="41">
        <f t="shared" si="29"/>
      </c>
      <c r="AB55" s="51"/>
      <c r="AC55" s="42">
        <f t="shared" si="30"/>
      </c>
      <c r="AD55" s="43">
        <f t="shared" si="31"/>
      </c>
      <c r="AE55" s="44">
        <f t="shared" si="32"/>
      </c>
      <c r="AF55" s="45">
        <f t="shared" si="33"/>
      </c>
      <c r="AG55" s="44">
        <f t="shared" si="34"/>
      </c>
      <c r="AH55" s="44">
        <f t="shared" si="35"/>
      </c>
      <c r="AI55" s="44">
        <f t="shared" si="36"/>
      </c>
      <c r="AJ55" s="68">
        <f t="shared" si="37"/>
      </c>
    </row>
    <row r="56" spans="1:36" s="3" customFormat="1" ht="28.5" customHeight="1" thickBot="1">
      <c r="A56" s="39"/>
      <c r="B56" s="69" t="s">
        <v>39</v>
      </c>
      <c r="C56" s="70">
        <v>1</v>
      </c>
      <c r="D56" s="72"/>
      <c r="E56" s="71"/>
      <c r="F56" s="72"/>
      <c r="G56" s="73">
        <f t="shared" si="19"/>
      </c>
      <c r="H56" s="72"/>
      <c r="I56" s="74">
        <f t="shared" si="20"/>
      </c>
      <c r="J56" s="72"/>
      <c r="K56" s="73">
        <f t="shared" si="21"/>
      </c>
      <c r="L56" s="72"/>
      <c r="M56" s="74">
        <f t="shared" si="22"/>
      </c>
      <c r="N56" s="72"/>
      <c r="O56" s="73">
        <f t="shared" si="23"/>
      </c>
      <c r="P56" s="72"/>
      <c r="Q56" s="74">
        <f t="shared" si="24"/>
      </c>
      <c r="R56" s="72"/>
      <c r="S56" s="73">
        <f t="shared" si="25"/>
      </c>
      <c r="T56" s="72"/>
      <c r="U56" s="74">
        <f t="shared" si="26"/>
      </c>
      <c r="V56" s="72"/>
      <c r="W56" s="73">
        <f t="shared" si="27"/>
      </c>
      <c r="X56" s="72"/>
      <c r="Y56" s="74">
        <f t="shared" si="28"/>
      </c>
      <c r="Z56" s="72"/>
      <c r="AA56" s="73">
        <f t="shared" si="29"/>
      </c>
      <c r="AB56" s="72"/>
      <c r="AC56" s="74">
        <f t="shared" si="30"/>
      </c>
      <c r="AD56" s="75">
        <f t="shared" si="31"/>
      </c>
      <c r="AE56" s="76">
        <f t="shared" si="32"/>
      </c>
      <c r="AF56" s="77">
        <f t="shared" si="33"/>
      </c>
      <c r="AG56" s="76">
        <f t="shared" si="34"/>
      </c>
      <c r="AH56" s="76">
        <f t="shared" si="35"/>
      </c>
      <c r="AI56" s="76">
        <f t="shared" si="36"/>
      </c>
      <c r="AJ56" s="78">
        <f t="shared" si="37"/>
      </c>
    </row>
    <row r="57" spans="1:36" s="3" customFormat="1" ht="28.5" customHeight="1">
      <c r="A57" s="39"/>
      <c r="B57" s="56" t="s">
        <v>40</v>
      </c>
      <c r="C57" s="57">
        <v>0.2</v>
      </c>
      <c r="D57" s="61"/>
      <c r="E57" s="58"/>
      <c r="F57" s="61"/>
      <c r="G57" s="60">
        <f t="shared" si="19"/>
      </c>
      <c r="H57" s="61"/>
      <c r="I57" s="62">
        <f t="shared" si="20"/>
      </c>
      <c r="J57" s="61"/>
      <c r="K57" s="60">
        <f t="shared" si="21"/>
      </c>
      <c r="L57" s="61"/>
      <c r="M57" s="62">
        <f t="shared" si="22"/>
      </c>
      <c r="N57" s="61"/>
      <c r="O57" s="60">
        <f t="shared" si="23"/>
      </c>
      <c r="P57" s="61"/>
      <c r="Q57" s="62">
        <f t="shared" si="24"/>
      </c>
      <c r="R57" s="61"/>
      <c r="S57" s="60">
        <f t="shared" si="25"/>
      </c>
      <c r="T57" s="61"/>
      <c r="U57" s="62">
        <f t="shared" si="26"/>
      </c>
      <c r="V57" s="61"/>
      <c r="W57" s="60">
        <f t="shared" si="27"/>
      </c>
      <c r="X57" s="61"/>
      <c r="Y57" s="62">
        <f t="shared" si="28"/>
      </c>
      <c r="Z57" s="61"/>
      <c r="AA57" s="60">
        <f t="shared" si="29"/>
      </c>
      <c r="AB57" s="61"/>
      <c r="AC57" s="62">
        <f t="shared" si="30"/>
      </c>
      <c r="AD57" s="63">
        <f t="shared" si="31"/>
      </c>
      <c r="AE57" s="64">
        <f t="shared" si="32"/>
      </c>
      <c r="AF57" s="65">
        <f t="shared" si="33"/>
      </c>
      <c r="AG57" s="64">
        <f t="shared" si="34"/>
      </c>
      <c r="AH57" s="64">
        <f t="shared" si="35"/>
      </c>
      <c r="AI57" s="64">
        <f t="shared" si="36"/>
      </c>
      <c r="AJ57" s="66">
        <f t="shared" si="37"/>
      </c>
    </row>
    <row r="58" spans="1:36" s="3" customFormat="1" ht="28.5" customHeight="1" thickBot="1">
      <c r="A58" s="39"/>
      <c r="B58" s="69" t="s">
        <v>41</v>
      </c>
      <c r="C58" s="70">
        <v>0.2</v>
      </c>
      <c r="D58" s="72"/>
      <c r="E58" s="71"/>
      <c r="F58" s="72"/>
      <c r="G58" s="73">
        <f t="shared" si="19"/>
      </c>
      <c r="H58" s="72"/>
      <c r="I58" s="74">
        <f t="shared" si="20"/>
      </c>
      <c r="J58" s="72"/>
      <c r="K58" s="73">
        <f t="shared" si="21"/>
      </c>
      <c r="L58" s="72"/>
      <c r="M58" s="74">
        <f t="shared" si="22"/>
      </c>
      <c r="N58" s="72"/>
      <c r="O58" s="73">
        <f t="shared" si="23"/>
      </c>
      <c r="P58" s="72"/>
      <c r="Q58" s="74">
        <f t="shared" si="24"/>
      </c>
      <c r="R58" s="72"/>
      <c r="S58" s="73">
        <f t="shared" si="25"/>
      </c>
      <c r="T58" s="72"/>
      <c r="U58" s="74">
        <f t="shared" si="26"/>
      </c>
      <c r="V58" s="72"/>
      <c r="W58" s="73">
        <f t="shared" si="27"/>
      </c>
      <c r="X58" s="72"/>
      <c r="Y58" s="74">
        <f t="shared" si="28"/>
      </c>
      <c r="Z58" s="72"/>
      <c r="AA58" s="73">
        <f t="shared" si="29"/>
      </c>
      <c r="AB58" s="72"/>
      <c r="AC58" s="74">
        <f t="shared" si="30"/>
      </c>
      <c r="AD58" s="75">
        <f t="shared" si="31"/>
      </c>
      <c r="AE58" s="76">
        <f t="shared" si="32"/>
      </c>
      <c r="AF58" s="77">
        <f t="shared" si="33"/>
      </c>
      <c r="AG58" s="76">
        <f t="shared" si="34"/>
      </c>
      <c r="AH58" s="76">
        <f t="shared" si="35"/>
      </c>
      <c r="AI58" s="76">
        <f t="shared" si="36"/>
      </c>
      <c r="AJ58" s="78">
        <f t="shared" si="37"/>
      </c>
    </row>
    <row r="59" spans="1:36" s="3" customFormat="1" ht="28.5" customHeight="1">
      <c r="A59" s="39"/>
      <c r="B59" s="56" t="s">
        <v>42</v>
      </c>
      <c r="C59" s="57">
        <v>1</v>
      </c>
      <c r="D59" s="61"/>
      <c r="E59" s="58"/>
      <c r="F59" s="61"/>
      <c r="G59" s="60">
        <f t="shared" si="19"/>
      </c>
      <c r="H59" s="61"/>
      <c r="I59" s="62">
        <f t="shared" si="20"/>
      </c>
      <c r="J59" s="61"/>
      <c r="K59" s="60">
        <f t="shared" si="21"/>
      </c>
      <c r="L59" s="61"/>
      <c r="M59" s="62">
        <f t="shared" si="22"/>
      </c>
      <c r="N59" s="61"/>
      <c r="O59" s="60">
        <f t="shared" si="23"/>
      </c>
      <c r="P59" s="61"/>
      <c r="Q59" s="62">
        <f t="shared" si="24"/>
      </c>
      <c r="R59" s="61"/>
      <c r="S59" s="60">
        <f t="shared" si="25"/>
      </c>
      <c r="T59" s="61"/>
      <c r="U59" s="62">
        <f t="shared" si="26"/>
      </c>
      <c r="V59" s="61"/>
      <c r="W59" s="60">
        <f t="shared" si="27"/>
      </c>
      <c r="X59" s="61"/>
      <c r="Y59" s="62">
        <f t="shared" si="28"/>
      </c>
      <c r="Z59" s="61"/>
      <c r="AA59" s="60">
        <f t="shared" si="29"/>
      </c>
      <c r="AB59" s="61"/>
      <c r="AC59" s="62">
        <f t="shared" si="30"/>
      </c>
      <c r="AD59" s="63">
        <f t="shared" si="31"/>
      </c>
      <c r="AE59" s="64">
        <f t="shared" si="32"/>
      </c>
      <c r="AF59" s="65">
        <f t="shared" si="33"/>
      </c>
      <c r="AG59" s="64">
        <f t="shared" si="34"/>
      </c>
      <c r="AH59" s="64">
        <f t="shared" si="35"/>
      </c>
      <c r="AI59" s="64">
        <f t="shared" si="36"/>
      </c>
      <c r="AJ59" s="66">
        <f t="shared" si="37"/>
      </c>
    </row>
    <row r="60" spans="1:36" s="3" customFormat="1" ht="28.5" customHeight="1">
      <c r="A60" s="39"/>
      <c r="B60" s="67" t="s">
        <v>43</v>
      </c>
      <c r="C60" s="40">
        <v>1</v>
      </c>
      <c r="D60" s="51"/>
      <c r="E60" s="50"/>
      <c r="F60" s="51"/>
      <c r="G60" s="41">
        <f t="shared" si="19"/>
      </c>
      <c r="H60" s="51"/>
      <c r="I60" s="42">
        <f t="shared" si="20"/>
      </c>
      <c r="J60" s="51"/>
      <c r="K60" s="41">
        <f t="shared" si="21"/>
      </c>
      <c r="L60" s="51"/>
      <c r="M60" s="42">
        <f t="shared" si="22"/>
      </c>
      <c r="N60" s="51"/>
      <c r="O60" s="41">
        <f t="shared" si="23"/>
      </c>
      <c r="P60" s="51"/>
      <c r="Q60" s="42">
        <f t="shared" si="24"/>
      </c>
      <c r="R60" s="51"/>
      <c r="S60" s="41">
        <f t="shared" si="25"/>
      </c>
      <c r="T60" s="51"/>
      <c r="U60" s="42">
        <f t="shared" si="26"/>
      </c>
      <c r="V60" s="51"/>
      <c r="W60" s="41">
        <f t="shared" si="27"/>
      </c>
      <c r="X60" s="51"/>
      <c r="Y60" s="42">
        <f t="shared" si="28"/>
      </c>
      <c r="Z60" s="51"/>
      <c r="AA60" s="41">
        <f t="shared" si="29"/>
      </c>
      <c r="AB60" s="51"/>
      <c r="AC60" s="42">
        <f t="shared" si="30"/>
      </c>
      <c r="AD60" s="43">
        <f t="shared" si="31"/>
      </c>
      <c r="AE60" s="44">
        <f t="shared" si="32"/>
      </c>
      <c r="AF60" s="45">
        <f t="shared" si="33"/>
      </c>
      <c r="AG60" s="44">
        <f t="shared" si="34"/>
      </c>
      <c r="AH60" s="44">
        <f t="shared" si="35"/>
      </c>
      <c r="AI60" s="44">
        <f t="shared" si="36"/>
      </c>
      <c r="AJ60" s="68">
        <f t="shared" si="37"/>
      </c>
    </row>
    <row r="61" spans="1:36" s="3" customFormat="1" ht="28.5" customHeight="1">
      <c r="A61" s="39"/>
      <c r="B61" s="67" t="s">
        <v>44</v>
      </c>
      <c r="C61" s="40">
        <v>1</v>
      </c>
      <c r="D61" s="51"/>
      <c r="E61" s="50"/>
      <c r="F61" s="51"/>
      <c r="G61" s="41">
        <f t="shared" si="19"/>
      </c>
      <c r="H61" s="51"/>
      <c r="I61" s="42">
        <f t="shared" si="20"/>
      </c>
      <c r="J61" s="51"/>
      <c r="K61" s="41">
        <f t="shared" si="21"/>
      </c>
      <c r="L61" s="51"/>
      <c r="M61" s="42">
        <f t="shared" si="22"/>
      </c>
      <c r="N61" s="51"/>
      <c r="O61" s="41">
        <f t="shared" si="23"/>
      </c>
      <c r="P61" s="51"/>
      <c r="Q61" s="42">
        <f t="shared" si="24"/>
      </c>
      <c r="R61" s="51"/>
      <c r="S61" s="41">
        <f t="shared" si="25"/>
      </c>
      <c r="T61" s="51"/>
      <c r="U61" s="42">
        <f t="shared" si="26"/>
      </c>
      <c r="V61" s="51"/>
      <c r="W61" s="41">
        <f t="shared" si="27"/>
      </c>
      <c r="X61" s="51"/>
      <c r="Y61" s="42">
        <f t="shared" si="28"/>
      </c>
      <c r="Z61" s="51"/>
      <c r="AA61" s="41">
        <f t="shared" si="29"/>
      </c>
      <c r="AB61" s="51"/>
      <c r="AC61" s="42">
        <f t="shared" si="30"/>
      </c>
      <c r="AD61" s="43">
        <f t="shared" si="31"/>
      </c>
      <c r="AE61" s="44">
        <f t="shared" si="32"/>
      </c>
      <c r="AF61" s="45">
        <f t="shared" si="33"/>
      </c>
      <c r="AG61" s="44">
        <f t="shared" si="34"/>
      </c>
      <c r="AH61" s="44">
        <f t="shared" si="35"/>
      </c>
      <c r="AI61" s="44">
        <f t="shared" si="36"/>
      </c>
      <c r="AJ61" s="68">
        <f t="shared" si="37"/>
      </c>
    </row>
    <row r="62" spans="1:36" s="3" customFormat="1" ht="28.5" customHeight="1">
      <c r="A62" s="39"/>
      <c r="B62" s="67" t="s">
        <v>45</v>
      </c>
      <c r="C62" s="40">
        <v>1</v>
      </c>
      <c r="D62" s="51"/>
      <c r="E62" s="50"/>
      <c r="F62" s="51"/>
      <c r="G62" s="41">
        <f t="shared" si="19"/>
      </c>
      <c r="H62" s="51"/>
      <c r="I62" s="42">
        <f t="shared" si="20"/>
      </c>
      <c r="J62" s="51"/>
      <c r="K62" s="41">
        <f t="shared" si="21"/>
      </c>
      <c r="L62" s="51"/>
      <c r="M62" s="42">
        <f t="shared" si="22"/>
      </c>
      <c r="N62" s="51"/>
      <c r="O62" s="41">
        <f t="shared" si="23"/>
      </c>
      <c r="P62" s="51"/>
      <c r="Q62" s="42">
        <f t="shared" si="24"/>
      </c>
      <c r="R62" s="51"/>
      <c r="S62" s="41">
        <f t="shared" si="25"/>
      </c>
      <c r="T62" s="51"/>
      <c r="U62" s="42">
        <f t="shared" si="26"/>
      </c>
      <c r="V62" s="51"/>
      <c r="W62" s="41">
        <f t="shared" si="27"/>
      </c>
      <c r="X62" s="51"/>
      <c r="Y62" s="42">
        <f t="shared" si="28"/>
      </c>
      <c r="Z62" s="51"/>
      <c r="AA62" s="41">
        <f t="shared" si="29"/>
      </c>
      <c r="AB62" s="51"/>
      <c r="AC62" s="42">
        <f t="shared" si="30"/>
      </c>
      <c r="AD62" s="43">
        <f t="shared" si="31"/>
      </c>
      <c r="AE62" s="44">
        <f t="shared" si="32"/>
      </c>
      <c r="AF62" s="45">
        <f t="shared" si="33"/>
      </c>
      <c r="AG62" s="44">
        <f t="shared" si="34"/>
      </c>
      <c r="AH62" s="44">
        <f t="shared" si="35"/>
      </c>
      <c r="AI62" s="44">
        <f t="shared" si="36"/>
      </c>
      <c r="AJ62" s="68">
        <f t="shared" si="37"/>
      </c>
    </row>
    <row r="63" spans="1:36" s="3" customFormat="1" ht="28.5" customHeight="1" thickBot="1">
      <c r="A63" s="39"/>
      <c r="B63" s="69" t="s">
        <v>46</v>
      </c>
      <c r="C63" s="70">
        <v>2</v>
      </c>
      <c r="D63" s="72"/>
      <c r="E63" s="71"/>
      <c r="F63" s="72"/>
      <c r="G63" s="73">
        <f t="shared" si="19"/>
      </c>
      <c r="H63" s="72"/>
      <c r="I63" s="74">
        <f t="shared" si="20"/>
      </c>
      <c r="J63" s="72"/>
      <c r="K63" s="73">
        <f t="shared" si="21"/>
      </c>
      <c r="L63" s="72"/>
      <c r="M63" s="74">
        <f t="shared" si="22"/>
      </c>
      <c r="N63" s="72"/>
      <c r="O63" s="73">
        <f t="shared" si="23"/>
      </c>
      <c r="P63" s="72"/>
      <c r="Q63" s="74">
        <f t="shared" si="24"/>
      </c>
      <c r="R63" s="72"/>
      <c r="S63" s="73">
        <f t="shared" si="25"/>
      </c>
      <c r="T63" s="72"/>
      <c r="U63" s="74">
        <f t="shared" si="26"/>
      </c>
      <c r="V63" s="72"/>
      <c r="W63" s="73">
        <f t="shared" si="27"/>
      </c>
      <c r="X63" s="72"/>
      <c r="Y63" s="74">
        <f t="shared" si="28"/>
      </c>
      <c r="Z63" s="72"/>
      <c r="AA63" s="73">
        <f t="shared" si="29"/>
      </c>
      <c r="AB63" s="72"/>
      <c r="AC63" s="74">
        <f t="shared" si="30"/>
      </c>
      <c r="AD63" s="75">
        <f t="shared" si="31"/>
      </c>
      <c r="AE63" s="76">
        <f t="shared" si="32"/>
      </c>
      <c r="AF63" s="77">
        <f t="shared" si="33"/>
      </c>
      <c r="AG63" s="76">
        <f t="shared" si="34"/>
      </c>
      <c r="AH63" s="76">
        <f t="shared" si="35"/>
      </c>
      <c r="AI63" s="76">
        <f t="shared" si="36"/>
      </c>
      <c r="AJ63" s="78">
        <f t="shared" si="37"/>
      </c>
    </row>
    <row r="64" spans="1:36" s="3" customFormat="1" ht="28.5" customHeight="1">
      <c r="A64" s="39"/>
      <c r="B64" s="56" t="s">
        <v>47</v>
      </c>
      <c r="C64" s="57">
        <v>0.1</v>
      </c>
      <c r="D64" s="61"/>
      <c r="E64" s="58"/>
      <c r="F64" s="61"/>
      <c r="G64" s="60">
        <f t="shared" si="19"/>
      </c>
      <c r="H64" s="61"/>
      <c r="I64" s="62">
        <f t="shared" si="20"/>
      </c>
      <c r="J64" s="61"/>
      <c r="K64" s="60">
        <f t="shared" si="21"/>
      </c>
      <c r="L64" s="61"/>
      <c r="M64" s="62">
        <f t="shared" si="22"/>
      </c>
      <c r="N64" s="61"/>
      <c r="O64" s="60">
        <f t="shared" si="23"/>
      </c>
      <c r="P64" s="61"/>
      <c r="Q64" s="62">
        <f t="shared" si="24"/>
      </c>
      <c r="R64" s="61"/>
      <c r="S64" s="60">
        <f t="shared" si="25"/>
      </c>
      <c r="T64" s="61"/>
      <c r="U64" s="62">
        <f t="shared" si="26"/>
      </c>
      <c r="V64" s="61"/>
      <c r="W64" s="60">
        <f t="shared" si="27"/>
      </c>
      <c r="X64" s="61"/>
      <c r="Y64" s="62">
        <f t="shared" si="28"/>
      </c>
      <c r="Z64" s="61"/>
      <c r="AA64" s="60">
        <f t="shared" si="29"/>
      </c>
      <c r="AB64" s="61"/>
      <c r="AC64" s="62">
        <f t="shared" si="30"/>
      </c>
      <c r="AD64" s="63">
        <f t="shared" si="31"/>
      </c>
      <c r="AE64" s="64">
        <f t="shared" si="32"/>
      </c>
      <c r="AF64" s="65">
        <f t="shared" si="33"/>
      </c>
      <c r="AG64" s="64">
        <f t="shared" si="34"/>
      </c>
      <c r="AH64" s="64">
        <f t="shared" si="35"/>
      </c>
      <c r="AI64" s="64">
        <f t="shared" si="36"/>
      </c>
      <c r="AJ64" s="66">
        <f t="shared" si="37"/>
      </c>
    </row>
    <row r="65" spans="1:36" s="3" customFormat="1" ht="28.5" customHeight="1">
      <c r="A65" s="39"/>
      <c r="B65" s="67" t="s">
        <v>48</v>
      </c>
      <c r="C65" s="40">
        <v>2</v>
      </c>
      <c r="D65" s="51"/>
      <c r="E65" s="50"/>
      <c r="F65" s="51"/>
      <c r="G65" s="41">
        <f t="shared" si="19"/>
      </c>
      <c r="H65" s="51"/>
      <c r="I65" s="42">
        <f t="shared" si="20"/>
      </c>
      <c r="J65" s="51"/>
      <c r="K65" s="41">
        <f t="shared" si="21"/>
      </c>
      <c r="L65" s="51"/>
      <c r="M65" s="42">
        <f t="shared" si="22"/>
      </c>
      <c r="N65" s="51"/>
      <c r="O65" s="41">
        <f t="shared" si="23"/>
      </c>
      <c r="P65" s="51"/>
      <c r="Q65" s="42">
        <f t="shared" si="24"/>
      </c>
      <c r="R65" s="51"/>
      <c r="S65" s="41">
        <f t="shared" si="25"/>
      </c>
      <c r="T65" s="51"/>
      <c r="U65" s="42">
        <f t="shared" si="26"/>
      </c>
      <c r="V65" s="51"/>
      <c r="W65" s="41">
        <f t="shared" si="27"/>
      </c>
      <c r="X65" s="51"/>
      <c r="Y65" s="42">
        <f t="shared" si="28"/>
      </c>
      <c r="Z65" s="51"/>
      <c r="AA65" s="41">
        <f t="shared" si="29"/>
      </c>
      <c r="AB65" s="51"/>
      <c r="AC65" s="42">
        <f t="shared" si="30"/>
      </c>
      <c r="AD65" s="43">
        <f t="shared" si="31"/>
      </c>
      <c r="AE65" s="44">
        <f t="shared" si="32"/>
      </c>
      <c r="AF65" s="45">
        <f t="shared" si="33"/>
      </c>
      <c r="AG65" s="44">
        <f t="shared" si="34"/>
      </c>
      <c r="AH65" s="44">
        <f t="shared" si="35"/>
      </c>
      <c r="AI65" s="44">
        <f t="shared" si="36"/>
      </c>
      <c r="AJ65" s="68">
        <f t="shared" si="37"/>
      </c>
    </row>
    <row r="66" spans="1:36" s="3" customFormat="1" ht="28.5" customHeight="1">
      <c r="A66" s="39"/>
      <c r="B66" s="67" t="s">
        <v>49</v>
      </c>
      <c r="C66" s="40">
        <v>5</v>
      </c>
      <c r="D66" s="51"/>
      <c r="E66" s="50"/>
      <c r="F66" s="51"/>
      <c r="G66" s="41">
        <f t="shared" si="19"/>
      </c>
      <c r="H66" s="51"/>
      <c r="I66" s="42">
        <f t="shared" si="20"/>
      </c>
      <c r="J66" s="51"/>
      <c r="K66" s="41">
        <f t="shared" si="21"/>
      </c>
      <c r="L66" s="51"/>
      <c r="M66" s="42">
        <f t="shared" si="22"/>
      </c>
      <c r="N66" s="51"/>
      <c r="O66" s="41">
        <f t="shared" si="23"/>
      </c>
      <c r="P66" s="51"/>
      <c r="Q66" s="42">
        <f t="shared" si="24"/>
      </c>
      <c r="R66" s="51"/>
      <c r="S66" s="41">
        <f t="shared" si="25"/>
      </c>
      <c r="T66" s="51"/>
      <c r="U66" s="42">
        <f t="shared" si="26"/>
      </c>
      <c r="V66" s="51"/>
      <c r="W66" s="41">
        <f t="shared" si="27"/>
      </c>
      <c r="X66" s="51"/>
      <c r="Y66" s="42">
        <f t="shared" si="28"/>
      </c>
      <c r="Z66" s="51"/>
      <c r="AA66" s="41">
        <f t="shared" si="29"/>
      </c>
      <c r="AB66" s="51"/>
      <c r="AC66" s="42">
        <f t="shared" si="30"/>
      </c>
      <c r="AD66" s="43">
        <f t="shared" si="31"/>
      </c>
      <c r="AE66" s="44">
        <f t="shared" si="32"/>
      </c>
      <c r="AF66" s="45">
        <f t="shared" si="33"/>
      </c>
      <c r="AG66" s="44">
        <f t="shared" si="34"/>
      </c>
      <c r="AH66" s="44">
        <f t="shared" si="35"/>
      </c>
      <c r="AI66" s="44">
        <f t="shared" si="36"/>
      </c>
      <c r="AJ66" s="68">
        <f t="shared" si="37"/>
      </c>
    </row>
    <row r="67" spans="1:36" s="3" customFormat="1" ht="28.5" customHeight="1">
      <c r="A67" s="39"/>
      <c r="B67" s="67" t="s">
        <v>50</v>
      </c>
      <c r="C67" s="40">
        <v>0.5</v>
      </c>
      <c r="D67" s="51"/>
      <c r="E67" s="50"/>
      <c r="F67" s="51"/>
      <c r="G67" s="41">
        <f t="shared" si="19"/>
      </c>
      <c r="H67" s="51"/>
      <c r="I67" s="42">
        <f t="shared" si="20"/>
      </c>
      <c r="J67" s="51"/>
      <c r="K67" s="41">
        <f t="shared" si="21"/>
      </c>
      <c r="L67" s="51"/>
      <c r="M67" s="42">
        <f t="shared" si="22"/>
      </c>
      <c r="N67" s="51"/>
      <c r="O67" s="41">
        <f t="shared" si="23"/>
      </c>
      <c r="P67" s="51"/>
      <c r="Q67" s="42">
        <f t="shared" si="24"/>
      </c>
      <c r="R67" s="51"/>
      <c r="S67" s="41">
        <f t="shared" si="25"/>
      </c>
      <c r="T67" s="51"/>
      <c r="U67" s="42">
        <f t="shared" si="26"/>
      </c>
      <c r="V67" s="51"/>
      <c r="W67" s="41">
        <f t="shared" si="27"/>
      </c>
      <c r="X67" s="51"/>
      <c r="Y67" s="42">
        <f t="shared" si="28"/>
      </c>
      <c r="Z67" s="51"/>
      <c r="AA67" s="41">
        <f t="shared" si="29"/>
      </c>
      <c r="AB67" s="51"/>
      <c r="AC67" s="42">
        <f t="shared" si="30"/>
      </c>
      <c r="AD67" s="43">
        <f t="shared" si="31"/>
      </c>
      <c r="AE67" s="44">
        <f t="shared" si="32"/>
      </c>
      <c r="AF67" s="45">
        <f t="shared" si="33"/>
      </c>
      <c r="AG67" s="44">
        <f t="shared" si="34"/>
      </c>
      <c r="AH67" s="44">
        <f t="shared" si="35"/>
      </c>
      <c r="AI67" s="44">
        <f t="shared" si="36"/>
      </c>
      <c r="AJ67" s="68">
        <f t="shared" si="37"/>
      </c>
    </row>
    <row r="68" spans="1:36" s="3" customFormat="1" ht="28.5" customHeight="1">
      <c r="A68" s="39"/>
      <c r="B68" s="67" t="s">
        <v>51</v>
      </c>
      <c r="C68" s="40">
        <v>1</v>
      </c>
      <c r="D68" s="51"/>
      <c r="E68" s="50"/>
      <c r="F68" s="51"/>
      <c r="G68" s="41">
        <f t="shared" si="19"/>
      </c>
      <c r="H68" s="51"/>
      <c r="I68" s="42">
        <f t="shared" si="20"/>
      </c>
      <c r="J68" s="51"/>
      <c r="K68" s="41">
        <f t="shared" si="21"/>
      </c>
      <c r="L68" s="51"/>
      <c r="M68" s="42">
        <f t="shared" si="22"/>
      </c>
      <c r="N68" s="51"/>
      <c r="O68" s="41">
        <f t="shared" si="23"/>
      </c>
      <c r="P68" s="51"/>
      <c r="Q68" s="42">
        <f t="shared" si="24"/>
      </c>
      <c r="R68" s="51"/>
      <c r="S68" s="41">
        <f t="shared" si="25"/>
      </c>
      <c r="T68" s="51"/>
      <c r="U68" s="42">
        <f t="shared" si="26"/>
      </c>
      <c r="V68" s="51"/>
      <c r="W68" s="41">
        <f t="shared" si="27"/>
      </c>
      <c r="X68" s="51"/>
      <c r="Y68" s="42">
        <f t="shared" si="28"/>
      </c>
      <c r="Z68" s="51"/>
      <c r="AA68" s="41">
        <f t="shared" si="29"/>
      </c>
      <c r="AB68" s="51"/>
      <c r="AC68" s="42">
        <f t="shared" si="30"/>
      </c>
      <c r="AD68" s="43">
        <f t="shared" si="31"/>
      </c>
      <c r="AE68" s="44">
        <f t="shared" si="32"/>
      </c>
      <c r="AF68" s="45">
        <f t="shared" si="33"/>
      </c>
      <c r="AG68" s="44">
        <f t="shared" si="34"/>
      </c>
      <c r="AH68" s="44">
        <f t="shared" si="35"/>
      </c>
      <c r="AI68" s="44">
        <f t="shared" si="36"/>
      </c>
      <c r="AJ68" s="68">
        <f t="shared" si="37"/>
      </c>
    </row>
    <row r="69" spans="1:36" s="3" customFormat="1" ht="28.5" customHeight="1">
      <c r="A69" s="39"/>
      <c r="B69" s="67" t="s">
        <v>52</v>
      </c>
      <c r="C69" s="40">
        <v>0.5</v>
      </c>
      <c r="D69" s="51"/>
      <c r="E69" s="50"/>
      <c r="F69" s="51"/>
      <c r="G69" s="41">
        <f t="shared" si="19"/>
      </c>
      <c r="H69" s="51"/>
      <c r="I69" s="42">
        <f t="shared" si="20"/>
      </c>
      <c r="J69" s="51"/>
      <c r="K69" s="41">
        <f t="shared" si="21"/>
      </c>
      <c r="L69" s="51"/>
      <c r="M69" s="42">
        <f t="shared" si="22"/>
      </c>
      <c r="N69" s="51"/>
      <c r="O69" s="41">
        <f t="shared" si="23"/>
      </c>
      <c r="P69" s="51"/>
      <c r="Q69" s="42">
        <f t="shared" si="24"/>
      </c>
      <c r="R69" s="51"/>
      <c r="S69" s="41">
        <f t="shared" si="25"/>
      </c>
      <c r="T69" s="51"/>
      <c r="U69" s="42">
        <f t="shared" si="26"/>
      </c>
      <c r="V69" s="51"/>
      <c r="W69" s="41">
        <f t="shared" si="27"/>
      </c>
      <c r="X69" s="51"/>
      <c r="Y69" s="42">
        <f t="shared" si="28"/>
      </c>
      <c r="Z69" s="51"/>
      <c r="AA69" s="41">
        <f t="shared" si="29"/>
      </c>
      <c r="AB69" s="51"/>
      <c r="AC69" s="42">
        <f t="shared" si="30"/>
      </c>
      <c r="AD69" s="43">
        <f t="shared" si="31"/>
      </c>
      <c r="AE69" s="44">
        <f t="shared" si="32"/>
      </c>
      <c r="AF69" s="45">
        <f t="shared" si="33"/>
      </c>
      <c r="AG69" s="44">
        <f t="shared" si="34"/>
      </c>
      <c r="AH69" s="44">
        <f t="shared" si="35"/>
      </c>
      <c r="AI69" s="44">
        <f t="shared" si="36"/>
      </c>
      <c r="AJ69" s="68">
        <f t="shared" si="37"/>
      </c>
    </row>
    <row r="70" spans="1:36" s="3" customFormat="1" ht="28.5" customHeight="1">
      <c r="A70" s="39"/>
      <c r="B70" s="67" t="s">
        <v>53</v>
      </c>
      <c r="C70" s="40">
        <v>1</v>
      </c>
      <c r="D70" s="51"/>
      <c r="E70" s="50"/>
      <c r="F70" s="51"/>
      <c r="G70" s="41">
        <f t="shared" si="19"/>
      </c>
      <c r="H70" s="51"/>
      <c r="I70" s="42">
        <f t="shared" si="20"/>
      </c>
      <c r="J70" s="51"/>
      <c r="K70" s="41">
        <f t="shared" si="21"/>
      </c>
      <c r="L70" s="51"/>
      <c r="M70" s="42">
        <f t="shared" si="22"/>
      </c>
      <c r="N70" s="51"/>
      <c r="O70" s="41">
        <f t="shared" si="23"/>
      </c>
      <c r="P70" s="51"/>
      <c r="Q70" s="42">
        <f t="shared" si="24"/>
      </c>
      <c r="R70" s="51"/>
      <c r="S70" s="41">
        <f t="shared" si="25"/>
      </c>
      <c r="T70" s="51"/>
      <c r="U70" s="42">
        <f t="shared" si="26"/>
      </c>
      <c r="V70" s="51"/>
      <c r="W70" s="41">
        <f t="shared" si="27"/>
      </c>
      <c r="X70" s="51"/>
      <c r="Y70" s="42">
        <f t="shared" si="28"/>
      </c>
      <c r="Z70" s="51"/>
      <c r="AA70" s="41">
        <f t="shared" si="29"/>
      </c>
      <c r="AB70" s="51"/>
      <c r="AC70" s="42">
        <f t="shared" si="30"/>
      </c>
      <c r="AD70" s="43">
        <f t="shared" si="31"/>
      </c>
      <c r="AE70" s="44">
        <f t="shared" si="32"/>
      </c>
      <c r="AF70" s="45">
        <f t="shared" si="33"/>
      </c>
      <c r="AG70" s="44">
        <f t="shared" si="34"/>
      </c>
      <c r="AH70" s="44">
        <f t="shared" si="35"/>
      </c>
      <c r="AI70" s="44">
        <f t="shared" si="36"/>
      </c>
      <c r="AJ70" s="68">
        <f t="shared" si="37"/>
      </c>
    </row>
    <row r="71" spans="1:36" s="3" customFormat="1" ht="28.5" customHeight="1">
      <c r="A71" s="39"/>
      <c r="B71" s="67" t="s">
        <v>54</v>
      </c>
      <c r="C71" s="40">
        <v>1</v>
      </c>
      <c r="D71" s="51"/>
      <c r="E71" s="50"/>
      <c r="F71" s="51"/>
      <c r="G71" s="41">
        <f t="shared" si="19"/>
      </c>
      <c r="H71" s="51"/>
      <c r="I71" s="42">
        <f t="shared" si="20"/>
      </c>
      <c r="J71" s="51"/>
      <c r="K71" s="41">
        <f t="shared" si="21"/>
      </c>
      <c r="L71" s="51"/>
      <c r="M71" s="42">
        <f t="shared" si="22"/>
      </c>
      <c r="N71" s="51"/>
      <c r="O71" s="41">
        <f t="shared" si="23"/>
      </c>
      <c r="P71" s="51"/>
      <c r="Q71" s="42">
        <f t="shared" si="24"/>
      </c>
      <c r="R71" s="51"/>
      <c r="S71" s="41">
        <f t="shared" si="25"/>
      </c>
      <c r="T71" s="51"/>
      <c r="U71" s="42">
        <f t="shared" si="26"/>
      </c>
      <c r="V71" s="51"/>
      <c r="W71" s="41">
        <f t="shared" si="27"/>
      </c>
      <c r="X71" s="51"/>
      <c r="Y71" s="42">
        <f t="shared" si="28"/>
      </c>
      <c r="Z71" s="51"/>
      <c r="AA71" s="41">
        <f t="shared" si="29"/>
      </c>
      <c r="AB71" s="51"/>
      <c r="AC71" s="42">
        <f t="shared" si="30"/>
      </c>
      <c r="AD71" s="43">
        <f t="shared" si="31"/>
      </c>
      <c r="AE71" s="44">
        <f t="shared" si="32"/>
      </c>
      <c r="AF71" s="45">
        <f t="shared" si="33"/>
      </c>
      <c r="AG71" s="44">
        <f t="shared" si="34"/>
      </c>
      <c r="AH71" s="44">
        <f t="shared" si="35"/>
      </c>
      <c r="AI71" s="44">
        <f t="shared" si="36"/>
      </c>
      <c r="AJ71" s="68">
        <f t="shared" si="37"/>
      </c>
    </row>
    <row r="72" spans="1:36" s="3" customFormat="1" ht="28.5" customHeight="1">
      <c r="A72" s="39"/>
      <c r="B72" s="67" t="s">
        <v>55</v>
      </c>
      <c r="C72" s="40">
        <v>5</v>
      </c>
      <c r="D72" s="51"/>
      <c r="E72" s="50"/>
      <c r="F72" s="51"/>
      <c r="G72" s="41">
        <f t="shared" si="19"/>
      </c>
      <c r="H72" s="51"/>
      <c r="I72" s="42">
        <f t="shared" si="20"/>
      </c>
      <c r="J72" s="51"/>
      <c r="K72" s="41">
        <f t="shared" si="21"/>
      </c>
      <c r="L72" s="51"/>
      <c r="M72" s="42">
        <f t="shared" si="22"/>
      </c>
      <c r="N72" s="51"/>
      <c r="O72" s="41">
        <f t="shared" si="23"/>
      </c>
      <c r="P72" s="51"/>
      <c r="Q72" s="42">
        <f t="shared" si="24"/>
      </c>
      <c r="R72" s="51"/>
      <c r="S72" s="41">
        <f t="shared" si="25"/>
      </c>
      <c r="T72" s="51"/>
      <c r="U72" s="42">
        <f t="shared" si="26"/>
      </c>
      <c r="V72" s="51"/>
      <c r="W72" s="41">
        <f t="shared" si="27"/>
      </c>
      <c r="X72" s="51"/>
      <c r="Y72" s="42">
        <f t="shared" si="28"/>
      </c>
      <c r="Z72" s="51"/>
      <c r="AA72" s="41">
        <f t="shared" si="29"/>
      </c>
      <c r="AB72" s="51"/>
      <c r="AC72" s="42">
        <f t="shared" si="30"/>
      </c>
      <c r="AD72" s="43">
        <f t="shared" si="31"/>
      </c>
      <c r="AE72" s="44">
        <f t="shared" si="32"/>
      </c>
      <c r="AF72" s="45">
        <f t="shared" si="33"/>
      </c>
      <c r="AG72" s="44">
        <f t="shared" si="34"/>
      </c>
      <c r="AH72" s="44">
        <f t="shared" si="35"/>
      </c>
      <c r="AI72" s="44">
        <f t="shared" si="36"/>
      </c>
      <c r="AJ72" s="68">
        <f t="shared" si="37"/>
      </c>
    </row>
    <row r="73" spans="1:36" s="3" customFormat="1" ht="28.5" customHeight="1">
      <c r="A73" s="39"/>
      <c r="B73" s="67" t="s">
        <v>56</v>
      </c>
      <c r="C73" s="40">
        <v>2.5</v>
      </c>
      <c r="D73" s="51"/>
      <c r="E73" s="50"/>
      <c r="F73" s="51"/>
      <c r="G73" s="41">
        <f t="shared" si="19"/>
      </c>
      <c r="H73" s="51"/>
      <c r="I73" s="42">
        <f t="shared" si="20"/>
      </c>
      <c r="J73" s="51"/>
      <c r="K73" s="41">
        <f t="shared" si="21"/>
      </c>
      <c r="L73" s="51"/>
      <c r="M73" s="42">
        <f t="shared" si="22"/>
      </c>
      <c r="N73" s="51"/>
      <c r="O73" s="41">
        <f t="shared" si="23"/>
      </c>
      <c r="P73" s="51"/>
      <c r="Q73" s="42">
        <f t="shared" si="24"/>
      </c>
      <c r="R73" s="51"/>
      <c r="S73" s="41">
        <f t="shared" si="25"/>
      </c>
      <c r="T73" s="51"/>
      <c r="U73" s="42">
        <f t="shared" si="26"/>
      </c>
      <c r="V73" s="51"/>
      <c r="W73" s="41">
        <f t="shared" si="27"/>
      </c>
      <c r="X73" s="51"/>
      <c r="Y73" s="42">
        <f t="shared" si="28"/>
      </c>
      <c r="Z73" s="51"/>
      <c r="AA73" s="41">
        <f t="shared" si="29"/>
      </c>
      <c r="AB73" s="51"/>
      <c r="AC73" s="42">
        <f t="shared" si="30"/>
      </c>
      <c r="AD73" s="43">
        <f t="shared" si="31"/>
      </c>
      <c r="AE73" s="44">
        <f t="shared" si="32"/>
      </c>
      <c r="AF73" s="45">
        <f t="shared" si="33"/>
      </c>
      <c r="AG73" s="44">
        <f t="shared" si="34"/>
      </c>
      <c r="AH73" s="44">
        <f t="shared" si="35"/>
      </c>
      <c r="AI73" s="44">
        <f t="shared" si="36"/>
      </c>
      <c r="AJ73" s="68">
        <f t="shared" si="37"/>
      </c>
    </row>
    <row r="74" spans="1:36" s="3" customFormat="1" ht="28.5" customHeight="1">
      <c r="A74" s="39"/>
      <c r="B74" s="67" t="s">
        <v>57</v>
      </c>
      <c r="C74" s="40">
        <v>5</v>
      </c>
      <c r="D74" s="51"/>
      <c r="E74" s="50"/>
      <c r="F74" s="51"/>
      <c r="G74" s="41">
        <f aca="true" t="shared" si="38" ref="G74:G105">IF(OR(F74="",$F$8=""),"",F74*$F$8*0.001)</f>
      </c>
      <c r="H74" s="51"/>
      <c r="I74" s="42">
        <f aca="true" t="shared" si="39" ref="I74:I105">IF(OR(H74="",$F$8=""),"",(H74*(IF($H$8="",$F$8,$H$8)*0.001)/G74))</f>
      </c>
      <c r="J74" s="51"/>
      <c r="K74" s="41">
        <f aca="true" t="shared" si="40" ref="K74:K105">IF(OR(J74="",$J$8=""),"",J74*$J$8*0.001)</f>
      </c>
      <c r="L74" s="51"/>
      <c r="M74" s="42">
        <f aca="true" t="shared" si="41" ref="M74:M105">IF(OR(L74="",$J$8=""),"",(L74*(IF($L$8="",$J$8,$L$8)*0.001)/K74))</f>
      </c>
      <c r="N74" s="51"/>
      <c r="O74" s="41">
        <f aca="true" t="shared" si="42" ref="O74:O105">IF(OR(N74="",$N$8=""),"",N74*$N$8*0.001)</f>
      </c>
      <c r="P74" s="51"/>
      <c r="Q74" s="42">
        <f aca="true" t="shared" si="43" ref="Q74:Q105">IF(OR(P74="",$N$8=""),"",(P74*(IF($P$8="",$N$8,$P$8)*0.001)/O74))</f>
      </c>
      <c r="R74" s="51"/>
      <c r="S74" s="41">
        <f aca="true" t="shared" si="44" ref="S74:S105">IF(OR(R74="",$R$8=""),"",R74*$R$8*0.001)</f>
      </c>
      <c r="T74" s="51"/>
      <c r="U74" s="42">
        <f aca="true" t="shared" si="45" ref="U74:U105">IF(OR(T74="",$R$8=""),"",(T74*(IF($T$8="",$R$8,$T$8)*0.001)/S74))</f>
      </c>
      <c r="V74" s="51"/>
      <c r="W74" s="41">
        <f aca="true" t="shared" si="46" ref="W74:W105">IF(OR(V74="",$V$8=""),"",V74*$V$8*0.001)</f>
      </c>
      <c r="X74" s="51"/>
      <c r="Y74" s="42">
        <f aca="true" t="shared" si="47" ref="Y74:Y105">IF(OR(X74="",$V$8=""),"",(X74*(IF($X$8="",$V$8,$X$8)*0.001)/W74))</f>
      </c>
      <c r="Z74" s="51"/>
      <c r="AA74" s="41">
        <f aca="true" t="shared" si="48" ref="AA74:AA105">IF(OR(Z74="",$Z$8=""),"",Z74*$Z$8*0.001)</f>
      </c>
      <c r="AB74" s="51"/>
      <c r="AC74" s="42">
        <f aca="true" t="shared" si="49" ref="AC74:AC105">IF(OR(AB74="",$Z$8=""),"",(AB74*(IF($AB$8="",$Z$8,$AB$8)*0.001)/AA74))</f>
      </c>
      <c r="AD74" s="43">
        <f aca="true" t="shared" si="50" ref="AD74:AD105">IF(OR(F74="",J74="",N74="",R74="",V74="",Z74=""),"",MIN(F74,J74,N74,R74,V74,Z74))</f>
      </c>
      <c r="AE74" s="44">
        <f aca="true" t="shared" si="51" ref="AE74:AE105">IF(OR(F74="",J74="",N74="",R74="",V74="",Z74=""),"",MAX(F74,J74,N74,R74,V74,Z74))</f>
      </c>
      <c r="AF74" s="45">
        <f aca="true" t="shared" si="52" ref="AF74:AF105">IF(OR(F74="",J74="",N74="",R74="",V74="",Z74="",$F$8="",$J$8="",$N$8="",$R$8="",$V$8="",$Z$8=""),"",(F74*$F$8+J74*$J$8+N74*$N$8+R74*$R$8+V74*$V$8+Z74*$Z$8)/($F$8+$J$8+$N$8+$R$8+$V$8+$Z$8))</f>
      </c>
      <c r="AG74" s="44">
        <f aca="true" t="shared" si="53" ref="AG74:AG105">IF(OR(G74="",K74="",O74="",S74="",W74="",AA74=""),"",MIN(G74,K74,O74,S74,W74,AA74))</f>
      </c>
      <c r="AH74" s="44">
        <f aca="true" t="shared" si="54" ref="AH74:AH105">IF(OR(G74="",K74="",O74="",S74="",W74="",AA74=""),"",MAX(G74,K74,O74,S74,W74,AA74))</f>
      </c>
      <c r="AI74" s="44">
        <f aca="true" t="shared" si="55" ref="AI74:AI105">IF(AF74&lt;C74,"0",IF(OR(G74="",K74="",O74="",S74="",W74="",AA74=""),"",AVERAGE(G74,K74,O74,S74,W74,AA74)))</f>
      </c>
      <c r="AJ74" s="68">
        <f aca="true" t="shared" si="56" ref="AJ74:AJ105">IF(AND(I74="",M74="",Q74="",U74="",Y74="",AC74=""),AI74,AI74-AI74*AVERAGE(AC74,Y74,U74,Q74,M74,I74))</f>
      </c>
    </row>
    <row r="75" spans="1:36" s="3" customFormat="1" ht="28.5" customHeight="1">
      <c r="A75" s="39"/>
      <c r="B75" s="67" t="s">
        <v>58</v>
      </c>
      <c r="C75" s="40">
        <v>1</v>
      </c>
      <c r="D75" s="51"/>
      <c r="E75" s="50"/>
      <c r="F75" s="51"/>
      <c r="G75" s="41">
        <f t="shared" si="38"/>
      </c>
      <c r="H75" s="51"/>
      <c r="I75" s="42">
        <f t="shared" si="39"/>
      </c>
      <c r="J75" s="51"/>
      <c r="K75" s="41">
        <f t="shared" si="40"/>
      </c>
      <c r="L75" s="51"/>
      <c r="M75" s="42">
        <f t="shared" si="41"/>
      </c>
      <c r="N75" s="51"/>
      <c r="O75" s="41">
        <f t="shared" si="42"/>
      </c>
      <c r="P75" s="51"/>
      <c r="Q75" s="42">
        <f t="shared" si="43"/>
      </c>
      <c r="R75" s="51"/>
      <c r="S75" s="41">
        <f t="shared" si="44"/>
      </c>
      <c r="T75" s="51"/>
      <c r="U75" s="42">
        <f t="shared" si="45"/>
      </c>
      <c r="V75" s="51"/>
      <c r="W75" s="41">
        <f t="shared" si="46"/>
      </c>
      <c r="X75" s="51"/>
      <c r="Y75" s="42">
        <f t="shared" si="47"/>
      </c>
      <c r="Z75" s="51"/>
      <c r="AA75" s="41">
        <f t="shared" si="48"/>
      </c>
      <c r="AB75" s="51"/>
      <c r="AC75" s="42">
        <f t="shared" si="49"/>
      </c>
      <c r="AD75" s="43">
        <f t="shared" si="50"/>
      </c>
      <c r="AE75" s="44">
        <f t="shared" si="51"/>
      </c>
      <c r="AF75" s="45">
        <f t="shared" si="52"/>
      </c>
      <c r="AG75" s="44">
        <f t="shared" si="53"/>
      </c>
      <c r="AH75" s="44">
        <f t="shared" si="54"/>
      </c>
      <c r="AI75" s="44">
        <f t="shared" si="55"/>
      </c>
      <c r="AJ75" s="68">
        <f t="shared" si="56"/>
      </c>
    </row>
    <row r="76" spans="1:36" s="3" customFormat="1" ht="28.5" customHeight="1">
      <c r="A76" s="39"/>
      <c r="B76" s="67" t="s">
        <v>59</v>
      </c>
      <c r="C76" s="40">
        <v>1</v>
      </c>
      <c r="D76" s="51"/>
      <c r="E76" s="50"/>
      <c r="F76" s="51"/>
      <c r="G76" s="41">
        <f t="shared" si="38"/>
      </c>
      <c r="H76" s="51"/>
      <c r="I76" s="42">
        <f t="shared" si="39"/>
      </c>
      <c r="J76" s="51"/>
      <c r="K76" s="41">
        <f t="shared" si="40"/>
      </c>
      <c r="L76" s="51"/>
      <c r="M76" s="42">
        <f t="shared" si="41"/>
      </c>
      <c r="N76" s="51"/>
      <c r="O76" s="41">
        <f t="shared" si="42"/>
      </c>
      <c r="P76" s="51"/>
      <c r="Q76" s="42">
        <f t="shared" si="43"/>
      </c>
      <c r="R76" s="51"/>
      <c r="S76" s="41">
        <f t="shared" si="44"/>
      </c>
      <c r="T76" s="51"/>
      <c r="U76" s="42">
        <f t="shared" si="45"/>
      </c>
      <c r="V76" s="51"/>
      <c r="W76" s="41">
        <f t="shared" si="46"/>
      </c>
      <c r="X76" s="51"/>
      <c r="Y76" s="42">
        <f t="shared" si="47"/>
      </c>
      <c r="Z76" s="51"/>
      <c r="AA76" s="41">
        <f t="shared" si="48"/>
      </c>
      <c r="AB76" s="51"/>
      <c r="AC76" s="42">
        <f t="shared" si="49"/>
      </c>
      <c r="AD76" s="43">
        <f t="shared" si="50"/>
      </c>
      <c r="AE76" s="44">
        <f t="shared" si="51"/>
      </c>
      <c r="AF76" s="45">
        <f t="shared" si="52"/>
      </c>
      <c r="AG76" s="44">
        <f t="shared" si="53"/>
      </c>
      <c r="AH76" s="44">
        <f t="shared" si="54"/>
      </c>
      <c r="AI76" s="44">
        <f t="shared" si="55"/>
      </c>
      <c r="AJ76" s="68">
        <f t="shared" si="56"/>
      </c>
    </row>
    <row r="77" spans="1:36" s="3" customFormat="1" ht="28.5" customHeight="1">
      <c r="A77" s="39"/>
      <c r="B77" s="67" t="s">
        <v>60</v>
      </c>
      <c r="C77" s="40">
        <v>0.5</v>
      </c>
      <c r="D77" s="51"/>
      <c r="E77" s="50"/>
      <c r="F77" s="51"/>
      <c r="G77" s="41">
        <f t="shared" si="38"/>
      </c>
      <c r="H77" s="51"/>
      <c r="I77" s="42">
        <f t="shared" si="39"/>
      </c>
      <c r="J77" s="51"/>
      <c r="K77" s="41">
        <f t="shared" si="40"/>
      </c>
      <c r="L77" s="51"/>
      <c r="M77" s="42">
        <f t="shared" si="41"/>
      </c>
      <c r="N77" s="51"/>
      <c r="O77" s="41">
        <f t="shared" si="42"/>
      </c>
      <c r="P77" s="51"/>
      <c r="Q77" s="42">
        <f t="shared" si="43"/>
      </c>
      <c r="R77" s="51"/>
      <c r="S77" s="41">
        <f t="shared" si="44"/>
      </c>
      <c r="T77" s="51"/>
      <c r="U77" s="42">
        <f t="shared" si="45"/>
      </c>
      <c r="V77" s="51"/>
      <c r="W77" s="41">
        <f t="shared" si="46"/>
      </c>
      <c r="X77" s="51"/>
      <c r="Y77" s="42">
        <f t="shared" si="47"/>
      </c>
      <c r="Z77" s="51"/>
      <c r="AA77" s="41">
        <f t="shared" si="48"/>
      </c>
      <c r="AB77" s="51"/>
      <c r="AC77" s="42">
        <f t="shared" si="49"/>
      </c>
      <c r="AD77" s="43">
        <f t="shared" si="50"/>
      </c>
      <c r="AE77" s="44">
        <f t="shared" si="51"/>
      </c>
      <c r="AF77" s="45">
        <f t="shared" si="52"/>
      </c>
      <c r="AG77" s="44">
        <f t="shared" si="53"/>
      </c>
      <c r="AH77" s="44">
        <f t="shared" si="54"/>
      </c>
      <c r="AI77" s="44">
        <f t="shared" si="55"/>
      </c>
      <c r="AJ77" s="68">
        <f t="shared" si="56"/>
      </c>
    </row>
    <row r="78" spans="1:36" s="3" customFormat="1" ht="28.5" customHeight="1">
      <c r="A78" s="39"/>
      <c r="B78" s="67" t="s">
        <v>61</v>
      </c>
      <c r="C78" s="40">
        <v>0.5</v>
      </c>
      <c r="D78" s="51"/>
      <c r="E78" s="50"/>
      <c r="F78" s="51"/>
      <c r="G78" s="41">
        <f t="shared" si="38"/>
      </c>
      <c r="H78" s="51"/>
      <c r="I78" s="42">
        <f t="shared" si="39"/>
      </c>
      <c r="J78" s="51"/>
      <c r="K78" s="41">
        <f t="shared" si="40"/>
      </c>
      <c r="L78" s="51"/>
      <c r="M78" s="42">
        <f t="shared" si="41"/>
      </c>
      <c r="N78" s="51"/>
      <c r="O78" s="41">
        <f t="shared" si="42"/>
      </c>
      <c r="P78" s="51"/>
      <c r="Q78" s="42">
        <f t="shared" si="43"/>
      </c>
      <c r="R78" s="51"/>
      <c r="S78" s="41">
        <f t="shared" si="44"/>
      </c>
      <c r="T78" s="51"/>
      <c r="U78" s="42">
        <f t="shared" si="45"/>
      </c>
      <c r="V78" s="51"/>
      <c r="W78" s="41">
        <f t="shared" si="46"/>
      </c>
      <c r="X78" s="51"/>
      <c r="Y78" s="42">
        <f t="shared" si="47"/>
      </c>
      <c r="Z78" s="51"/>
      <c r="AA78" s="41">
        <f t="shared" si="48"/>
      </c>
      <c r="AB78" s="51"/>
      <c r="AC78" s="42">
        <f t="shared" si="49"/>
      </c>
      <c r="AD78" s="43">
        <f t="shared" si="50"/>
      </c>
      <c r="AE78" s="44">
        <f t="shared" si="51"/>
      </c>
      <c r="AF78" s="45">
        <f t="shared" si="52"/>
      </c>
      <c r="AG78" s="44">
        <f t="shared" si="53"/>
      </c>
      <c r="AH78" s="44">
        <f t="shared" si="54"/>
      </c>
      <c r="AI78" s="44">
        <f t="shared" si="55"/>
      </c>
      <c r="AJ78" s="68">
        <f t="shared" si="56"/>
      </c>
    </row>
    <row r="79" spans="1:36" s="3" customFormat="1" ht="28.5" customHeight="1">
      <c r="A79" s="39"/>
      <c r="B79" s="67" t="s">
        <v>62</v>
      </c>
      <c r="C79" s="40">
        <v>1</v>
      </c>
      <c r="D79" s="51"/>
      <c r="E79" s="50"/>
      <c r="F79" s="51"/>
      <c r="G79" s="41">
        <f t="shared" si="38"/>
      </c>
      <c r="H79" s="51"/>
      <c r="I79" s="42">
        <f t="shared" si="39"/>
      </c>
      <c r="J79" s="51"/>
      <c r="K79" s="41">
        <f t="shared" si="40"/>
      </c>
      <c r="L79" s="51"/>
      <c r="M79" s="42">
        <f t="shared" si="41"/>
      </c>
      <c r="N79" s="51"/>
      <c r="O79" s="41">
        <f t="shared" si="42"/>
      </c>
      <c r="P79" s="51"/>
      <c r="Q79" s="42">
        <f t="shared" si="43"/>
      </c>
      <c r="R79" s="51"/>
      <c r="S79" s="41">
        <f t="shared" si="44"/>
      </c>
      <c r="T79" s="51"/>
      <c r="U79" s="42">
        <f t="shared" si="45"/>
      </c>
      <c r="V79" s="51"/>
      <c r="W79" s="41">
        <f t="shared" si="46"/>
      </c>
      <c r="X79" s="51"/>
      <c r="Y79" s="42">
        <f t="shared" si="47"/>
      </c>
      <c r="Z79" s="51"/>
      <c r="AA79" s="41">
        <f t="shared" si="48"/>
      </c>
      <c r="AB79" s="51"/>
      <c r="AC79" s="42">
        <f t="shared" si="49"/>
      </c>
      <c r="AD79" s="43">
        <f t="shared" si="50"/>
      </c>
      <c r="AE79" s="44">
        <f t="shared" si="51"/>
      </c>
      <c r="AF79" s="45">
        <f t="shared" si="52"/>
      </c>
      <c r="AG79" s="44">
        <f t="shared" si="53"/>
      </c>
      <c r="AH79" s="44">
        <f t="shared" si="54"/>
      </c>
      <c r="AI79" s="44">
        <f t="shared" si="55"/>
      </c>
      <c r="AJ79" s="68">
        <f t="shared" si="56"/>
      </c>
    </row>
    <row r="80" spans="1:36" s="3" customFormat="1" ht="28.5" customHeight="1">
      <c r="A80" s="39"/>
      <c r="B80" s="67" t="s">
        <v>63</v>
      </c>
      <c r="C80" s="40">
        <v>0.5</v>
      </c>
      <c r="D80" s="51"/>
      <c r="E80" s="50"/>
      <c r="F80" s="51"/>
      <c r="G80" s="41">
        <f t="shared" si="38"/>
      </c>
      <c r="H80" s="51"/>
      <c r="I80" s="42">
        <f t="shared" si="39"/>
      </c>
      <c r="J80" s="51"/>
      <c r="K80" s="41">
        <f t="shared" si="40"/>
      </c>
      <c r="L80" s="51"/>
      <c r="M80" s="42">
        <f t="shared" si="41"/>
      </c>
      <c r="N80" s="51"/>
      <c r="O80" s="41">
        <f t="shared" si="42"/>
      </c>
      <c r="P80" s="51"/>
      <c r="Q80" s="42">
        <f t="shared" si="43"/>
      </c>
      <c r="R80" s="51"/>
      <c r="S80" s="41">
        <f t="shared" si="44"/>
      </c>
      <c r="T80" s="51"/>
      <c r="U80" s="42">
        <f t="shared" si="45"/>
      </c>
      <c r="V80" s="51"/>
      <c r="W80" s="41">
        <f t="shared" si="46"/>
      </c>
      <c r="X80" s="51"/>
      <c r="Y80" s="42">
        <f t="shared" si="47"/>
      </c>
      <c r="Z80" s="51"/>
      <c r="AA80" s="41">
        <f t="shared" si="48"/>
      </c>
      <c r="AB80" s="51"/>
      <c r="AC80" s="42">
        <f t="shared" si="49"/>
      </c>
      <c r="AD80" s="43">
        <f t="shared" si="50"/>
      </c>
      <c r="AE80" s="44">
        <f t="shared" si="51"/>
      </c>
      <c r="AF80" s="45">
        <f t="shared" si="52"/>
      </c>
      <c r="AG80" s="44">
        <f t="shared" si="53"/>
      </c>
      <c r="AH80" s="44">
        <f t="shared" si="54"/>
      </c>
      <c r="AI80" s="44">
        <f t="shared" si="55"/>
      </c>
      <c r="AJ80" s="68">
        <f t="shared" si="56"/>
      </c>
    </row>
    <row r="81" spans="1:36" s="3" customFormat="1" ht="28.5" customHeight="1" thickBot="1">
      <c r="A81" s="39"/>
      <c r="B81" s="69" t="s">
        <v>64</v>
      </c>
      <c r="C81" s="70">
        <v>5</v>
      </c>
      <c r="D81" s="72"/>
      <c r="E81" s="71"/>
      <c r="F81" s="72"/>
      <c r="G81" s="73">
        <f t="shared" si="38"/>
      </c>
      <c r="H81" s="72"/>
      <c r="I81" s="74">
        <f t="shared" si="39"/>
      </c>
      <c r="J81" s="72"/>
      <c r="K81" s="73">
        <f t="shared" si="40"/>
      </c>
      <c r="L81" s="72"/>
      <c r="M81" s="74">
        <f t="shared" si="41"/>
      </c>
      <c r="N81" s="72"/>
      <c r="O81" s="73">
        <f t="shared" si="42"/>
      </c>
      <c r="P81" s="72"/>
      <c r="Q81" s="74">
        <f t="shared" si="43"/>
      </c>
      <c r="R81" s="72"/>
      <c r="S81" s="73">
        <f t="shared" si="44"/>
      </c>
      <c r="T81" s="72"/>
      <c r="U81" s="74">
        <f t="shared" si="45"/>
      </c>
      <c r="V81" s="72"/>
      <c r="W81" s="73">
        <f t="shared" si="46"/>
      </c>
      <c r="X81" s="72"/>
      <c r="Y81" s="74">
        <f t="shared" si="47"/>
      </c>
      <c r="Z81" s="72"/>
      <c r="AA81" s="73">
        <f t="shared" si="48"/>
      </c>
      <c r="AB81" s="72"/>
      <c r="AC81" s="74">
        <f t="shared" si="49"/>
      </c>
      <c r="AD81" s="75">
        <f t="shared" si="50"/>
      </c>
      <c r="AE81" s="76">
        <f t="shared" si="51"/>
      </c>
      <c r="AF81" s="77">
        <f t="shared" si="52"/>
      </c>
      <c r="AG81" s="76">
        <f t="shared" si="53"/>
      </c>
      <c r="AH81" s="76">
        <f t="shared" si="54"/>
      </c>
      <c r="AI81" s="76">
        <f t="shared" si="55"/>
      </c>
      <c r="AJ81" s="78">
        <f t="shared" si="56"/>
      </c>
    </row>
    <row r="82" spans="1:36" s="3" customFormat="1" ht="28.5" customHeight="1">
      <c r="A82" s="39"/>
      <c r="B82" s="56" t="s">
        <v>65</v>
      </c>
      <c r="C82" s="57">
        <v>0.1</v>
      </c>
      <c r="D82" s="61"/>
      <c r="E82" s="58"/>
      <c r="F82" s="61"/>
      <c r="G82" s="60">
        <f t="shared" si="38"/>
      </c>
      <c r="H82" s="61"/>
      <c r="I82" s="62">
        <f t="shared" si="39"/>
      </c>
      <c r="J82" s="61"/>
      <c r="K82" s="60">
        <f t="shared" si="40"/>
      </c>
      <c r="L82" s="61"/>
      <c r="M82" s="62">
        <f t="shared" si="41"/>
      </c>
      <c r="N82" s="61"/>
      <c r="O82" s="60">
        <f t="shared" si="42"/>
      </c>
      <c r="P82" s="61"/>
      <c r="Q82" s="62">
        <f t="shared" si="43"/>
      </c>
      <c r="R82" s="61"/>
      <c r="S82" s="60">
        <f t="shared" si="44"/>
      </c>
      <c r="T82" s="61"/>
      <c r="U82" s="62">
        <f t="shared" si="45"/>
      </c>
      <c r="V82" s="61"/>
      <c r="W82" s="60">
        <f t="shared" si="46"/>
      </c>
      <c r="X82" s="61"/>
      <c r="Y82" s="62">
        <f t="shared" si="47"/>
      </c>
      <c r="Z82" s="61"/>
      <c r="AA82" s="60">
        <f t="shared" si="48"/>
      </c>
      <c r="AB82" s="61"/>
      <c r="AC82" s="62">
        <f t="shared" si="49"/>
      </c>
      <c r="AD82" s="63">
        <f t="shared" si="50"/>
      </c>
      <c r="AE82" s="64">
        <f t="shared" si="51"/>
      </c>
      <c r="AF82" s="65">
        <f t="shared" si="52"/>
      </c>
      <c r="AG82" s="64">
        <f t="shared" si="53"/>
      </c>
      <c r="AH82" s="64">
        <f t="shared" si="54"/>
      </c>
      <c r="AI82" s="64">
        <f t="shared" si="55"/>
      </c>
      <c r="AJ82" s="66">
        <f t="shared" si="56"/>
      </c>
    </row>
    <row r="83" spans="1:36" s="3" customFormat="1" ht="28.5" customHeight="1">
      <c r="A83" s="39"/>
      <c r="B83" s="67" t="s">
        <v>66</v>
      </c>
      <c r="C83" s="40">
        <v>0.1</v>
      </c>
      <c r="D83" s="51"/>
      <c r="E83" s="50"/>
      <c r="F83" s="51"/>
      <c r="G83" s="41">
        <f t="shared" si="38"/>
      </c>
      <c r="H83" s="51"/>
      <c r="I83" s="42">
        <f t="shared" si="39"/>
      </c>
      <c r="J83" s="51"/>
      <c r="K83" s="41">
        <f t="shared" si="40"/>
      </c>
      <c r="L83" s="51"/>
      <c r="M83" s="42">
        <f t="shared" si="41"/>
      </c>
      <c r="N83" s="51"/>
      <c r="O83" s="41">
        <f t="shared" si="42"/>
      </c>
      <c r="P83" s="51"/>
      <c r="Q83" s="42">
        <f t="shared" si="43"/>
      </c>
      <c r="R83" s="51"/>
      <c r="S83" s="41">
        <f t="shared" si="44"/>
      </c>
      <c r="T83" s="51"/>
      <c r="U83" s="42">
        <f t="shared" si="45"/>
      </c>
      <c r="V83" s="51"/>
      <c r="W83" s="41">
        <f t="shared" si="46"/>
      </c>
      <c r="X83" s="51"/>
      <c r="Y83" s="42">
        <f t="shared" si="47"/>
      </c>
      <c r="Z83" s="51"/>
      <c r="AA83" s="41">
        <f t="shared" si="48"/>
      </c>
      <c r="AB83" s="51"/>
      <c r="AC83" s="42">
        <f t="shared" si="49"/>
      </c>
      <c r="AD83" s="43">
        <f t="shared" si="50"/>
      </c>
      <c r="AE83" s="44">
        <f t="shared" si="51"/>
      </c>
      <c r="AF83" s="45">
        <f t="shared" si="52"/>
      </c>
      <c r="AG83" s="44">
        <f t="shared" si="53"/>
      </c>
      <c r="AH83" s="44">
        <f t="shared" si="54"/>
      </c>
      <c r="AI83" s="44">
        <f t="shared" si="55"/>
      </c>
      <c r="AJ83" s="68">
        <f t="shared" si="56"/>
      </c>
    </row>
    <row r="84" spans="1:36" s="3" customFormat="1" ht="28.5" customHeight="1">
      <c r="A84" s="39"/>
      <c r="B84" s="67" t="s">
        <v>67</v>
      </c>
      <c r="C84" s="40">
        <v>0.1</v>
      </c>
      <c r="D84" s="51"/>
      <c r="E84" s="50"/>
      <c r="F84" s="51"/>
      <c r="G84" s="41">
        <f t="shared" si="38"/>
      </c>
      <c r="H84" s="51"/>
      <c r="I84" s="42">
        <f t="shared" si="39"/>
      </c>
      <c r="J84" s="51"/>
      <c r="K84" s="41">
        <f t="shared" si="40"/>
      </c>
      <c r="L84" s="51"/>
      <c r="M84" s="42">
        <f t="shared" si="41"/>
      </c>
      <c r="N84" s="51"/>
      <c r="O84" s="41">
        <f t="shared" si="42"/>
      </c>
      <c r="P84" s="51"/>
      <c r="Q84" s="42">
        <f t="shared" si="43"/>
      </c>
      <c r="R84" s="51"/>
      <c r="S84" s="41">
        <f t="shared" si="44"/>
      </c>
      <c r="T84" s="51"/>
      <c r="U84" s="42">
        <f t="shared" si="45"/>
      </c>
      <c r="V84" s="51"/>
      <c r="W84" s="41">
        <f t="shared" si="46"/>
      </c>
      <c r="X84" s="51"/>
      <c r="Y84" s="42">
        <f t="shared" si="47"/>
      </c>
      <c r="Z84" s="51"/>
      <c r="AA84" s="41">
        <f t="shared" si="48"/>
      </c>
      <c r="AB84" s="51"/>
      <c r="AC84" s="42">
        <f t="shared" si="49"/>
      </c>
      <c r="AD84" s="43">
        <f t="shared" si="50"/>
      </c>
      <c r="AE84" s="44">
        <f t="shared" si="51"/>
      </c>
      <c r="AF84" s="45">
        <f t="shared" si="52"/>
      </c>
      <c r="AG84" s="44">
        <f t="shared" si="53"/>
      </c>
      <c r="AH84" s="44">
        <f t="shared" si="54"/>
      </c>
      <c r="AI84" s="44">
        <f t="shared" si="55"/>
      </c>
      <c r="AJ84" s="68">
        <f t="shared" si="56"/>
      </c>
    </row>
    <row r="85" spans="1:36" s="3" customFormat="1" ht="28.5" customHeight="1">
      <c r="A85" s="39"/>
      <c r="B85" s="67" t="s">
        <v>68</v>
      </c>
      <c r="C85" s="40">
        <v>0.1</v>
      </c>
      <c r="D85" s="51"/>
      <c r="E85" s="50"/>
      <c r="F85" s="51"/>
      <c r="G85" s="41">
        <f t="shared" si="38"/>
      </c>
      <c r="H85" s="51"/>
      <c r="I85" s="42">
        <f t="shared" si="39"/>
      </c>
      <c r="J85" s="51"/>
      <c r="K85" s="41">
        <f t="shared" si="40"/>
      </c>
      <c r="L85" s="51"/>
      <c r="M85" s="42">
        <f t="shared" si="41"/>
      </c>
      <c r="N85" s="51"/>
      <c r="O85" s="41">
        <f t="shared" si="42"/>
      </c>
      <c r="P85" s="51"/>
      <c r="Q85" s="42">
        <f t="shared" si="43"/>
      </c>
      <c r="R85" s="51"/>
      <c r="S85" s="41">
        <f t="shared" si="44"/>
      </c>
      <c r="T85" s="51"/>
      <c r="U85" s="42">
        <f t="shared" si="45"/>
      </c>
      <c r="V85" s="51"/>
      <c r="W85" s="41">
        <f t="shared" si="46"/>
      </c>
      <c r="X85" s="51"/>
      <c r="Y85" s="42">
        <f t="shared" si="47"/>
      </c>
      <c r="Z85" s="51"/>
      <c r="AA85" s="41">
        <f t="shared" si="48"/>
      </c>
      <c r="AB85" s="51"/>
      <c r="AC85" s="42">
        <f t="shared" si="49"/>
      </c>
      <c r="AD85" s="43">
        <f t="shared" si="50"/>
      </c>
      <c r="AE85" s="44">
        <f t="shared" si="51"/>
      </c>
      <c r="AF85" s="45">
        <f t="shared" si="52"/>
      </c>
      <c r="AG85" s="44">
        <f t="shared" si="53"/>
      </c>
      <c r="AH85" s="44">
        <f t="shared" si="54"/>
      </c>
      <c r="AI85" s="44">
        <f t="shared" si="55"/>
      </c>
      <c r="AJ85" s="68">
        <f t="shared" si="56"/>
      </c>
    </row>
    <row r="86" spans="1:36" s="3" customFormat="1" ht="28.5" customHeight="1">
      <c r="A86" s="39"/>
      <c r="B86" s="67" t="s">
        <v>69</v>
      </c>
      <c r="C86" s="40">
        <v>0.1</v>
      </c>
      <c r="D86" s="51"/>
      <c r="E86" s="50"/>
      <c r="F86" s="51"/>
      <c r="G86" s="41">
        <f t="shared" si="38"/>
      </c>
      <c r="H86" s="51"/>
      <c r="I86" s="42">
        <f t="shared" si="39"/>
      </c>
      <c r="J86" s="51"/>
      <c r="K86" s="41">
        <f t="shared" si="40"/>
      </c>
      <c r="L86" s="51"/>
      <c r="M86" s="42">
        <f t="shared" si="41"/>
      </c>
      <c r="N86" s="51"/>
      <c r="O86" s="41">
        <f t="shared" si="42"/>
      </c>
      <c r="P86" s="51"/>
      <c r="Q86" s="42">
        <f t="shared" si="43"/>
      </c>
      <c r="R86" s="51"/>
      <c r="S86" s="41">
        <f t="shared" si="44"/>
      </c>
      <c r="T86" s="51"/>
      <c r="U86" s="42">
        <f t="shared" si="45"/>
      </c>
      <c r="V86" s="51"/>
      <c r="W86" s="41">
        <f t="shared" si="46"/>
      </c>
      <c r="X86" s="51"/>
      <c r="Y86" s="42">
        <f t="shared" si="47"/>
      </c>
      <c r="Z86" s="51"/>
      <c r="AA86" s="41">
        <f t="shared" si="48"/>
      </c>
      <c r="AB86" s="51"/>
      <c r="AC86" s="42">
        <f t="shared" si="49"/>
      </c>
      <c r="AD86" s="43">
        <f t="shared" si="50"/>
      </c>
      <c r="AE86" s="44">
        <f t="shared" si="51"/>
      </c>
      <c r="AF86" s="45">
        <f t="shared" si="52"/>
      </c>
      <c r="AG86" s="44">
        <f t="shared" si="53"/>
      </c>
      <c r="AH86" s="44">
        <f t="shared" si="54"/>
      </c>
      <c r="AI86" s="44">
        <f t="shared" si="55"/>
      </c>
      <c r="AJ86" s="68">
        <f t="shared" si="56"/>
      </c>
    </row>
    <row r="87" spans="1:36" s="3" customFormat="1" ht="28.5" customHeight="1">
      <c r="A87" s="39"/>
      <c r="B87" s="67" t="s">
        <v>70</v>
      </c>
      <c r="C87" s="40">
        <v>0.1</v>
      </c>
      <c r="D87" s="51"/>
      <c r="E87" s="50"/>
      <c r="F87" s="51"/>
      <c r="G87" s="41">
        <f t="shared" si="38"/>
      </c>
      <c r="H87" s="51"/>
      <c r="I87" s="42">
        <f t="shared" si="39"/>
      </c>
      <c r="J87" s="51"/>
      <c r="K87" s="41">
        <f t="shared" si="40"/>
      </c>
      <c r="L87" s="51"/>
      <c r="M87" s="42">
        <f t="shared" si="41"/>
      </c>
      <c r="N87" s="51"/>
      <c r="O87" s="41">
        <f t="shared" si="42"/>
      </c>
      <c r="P87" s="51"/>
      <c r="Q87" s="42">
        <f t="shared" si="43"/>
      </c>
      <c r="R87" s="51"/>
      <c r="S87" s="41">
        <f t="shared" si="44"/>
      </c>
      <c r="T87" s="51"/>
      <c r="U87" s="42">
        <f t="shared" si="45"/>
      </c>
      <c r="V87" s="51"/>
      <c r="W87" s="41">
        <f t="shared" si="46"/>
      </c>
      <c r="X87" s="51"/>
      <c r="Y87" s="42">
        <f t="shared" si="47"/>
      </c>
      <c r="Z87" s="51"/>
      <c r="AA87" s="41">
        <f t="shared" si="48"/>
      </c>
      <c r="AB87" s="51"/>
      <c r="AC87" s="42">
        <f t="shared" si="49"/>
      </c>
      <c r="AD87" s="43">
        <f t="shared" si="50"/>
      </c>
      <c r="AE87" s="44">
        <f t="shared" si="51"/>
      </c>
      <c r="AF87" s="45">
        <f t="shared" si="52"/>
      </c>
      <c r="AG87" s="44">
        <f t="shared" si="53"/>
      </c>
      <c r="AH87" s="44">
        <f t="shared" si="54"/>
      </c>
      <c r="AI87" s="44">
        <f t="shared" si="55"/>
      </c>
      <c r="AJ87" s="68">
        <f t="shared" si="56"/>
      </c>
    </row>
    <row r="88" spans="1:36" s="3" customFormat="1" ht="28.5" customHeight="1">
      <c r="A88" s="39"/>
      <c r="B88" s="67" t="s">
        <v>71</v>
      </c>
      <c r="C88" s="40">
        <v>0.1</v>
      </c>
      <c r="D88" s="51"/>
      <c r="E88" s="50"/>
      <c r="F88" s="51"/>
      <c r="G88" s="41">
        <f t="shared" si="38"/>
      </c>
      <c r="H88" s="51"/>
      <c r="I88" s="42">
        <f t="shared" si="39"/>
      </c>
      <c r="J88" s="51"/>
      <c r="K88" s="41">
        <f t="shared" si="40"/>
      </c>
      <c r="L88" s="51"/>
      <c r="M88" s="42">
        <f t="shared" si="41"/>
      </c>
      <c r="N88" s="51"/>
      <c r="O88" s="41">
        <f t="shared" si="42"/>
      </c>
      <c r="P88" s="51"/>
      <c r="Q88" s="42">
        <f t="shared" si="43"/>
      </c>
      <c r="R88" s="51"/>
      <c r="S88" s="41">
        <f t="shared" si="44"/>
      </c>
      <c r="T88" s="51"/>
      <c r="U88" s="42">
        <f t="shared" si="45"/>
      </c>
      <c r="V88" s="51"/>
      <c r="W88" s="41">
        <f t="shared" si="46"/>
      </c>
      <c r="X88" s="51"/>
      <c r="Y88" s="42">
        <f t="shared" si="47"/>
      </c>
      <c r="Z88" s="51"/>
      <c r="AA88" s="41">
        <f t="shared" si="48"/>
      </c>
      <c r="AB88" s="51"/>
      <c r="AC88" s="42">
        <f t="shared" si="49"/>
      </c>
      <c r="AD88" s="43">
        <f t="shared" si="50"/>
      </c>
      <c r="AE88" s="44">
        <f t="shared" si="51"/>
      </c>
      <c r="AF88" s="45">
        <f t="shared" si="52"/>
      </c>
      <c r="AG88" s="44">
        <f t="shared" si="53"/>
      </c>
      <c r="AH88" s="44">
        <f t="shared" si="54"/>
      </c>
      <c r="AI88" s="44">
        <f t="shared" si="55"/>
      </c>
      <c r="AJ88" s="68">
        <f t="shared" si="56"/>
      </c>
    </row>
    <row r="89" spans="1:36" s="3" customFormat="1" ht="28.5" customHeight="1" thickBot="1">
      <c r="A89" s="39"/>
      <c r="B89" s="69" t="s">
        <v>72</v>
      </c>
      <c r="C89" s="70">
        <v>0.1</v>
      </c>
      <c r="D89" s="72"/>
      <c r="E89" s="71"/>
      <c r="F89" s="72"/>
      <c r="G89" s="73">
        <f t="shared" si="38"/>
      </c>
      <c r="H89" s="72"/>
      <c r="I89" s="74">
        <f t="shared" si="39"/>
      </c>
      <c r="J89" s="72"/>
      <c r="K89" s="73">
        <f t="shared" si="40"/>
      </c>
      <c r="L89" s="72"/>
      <c r="M89" s="74">
        <f t="shared" si="41"/>
      </c>
      <c r="N89" s="72"/>
      <c r="O89" s="73">
        <f t="shared" si="42"/>
      </c>
      <c r="P89" s="72"/>
      <c r="Q89" s="74">
        <f t="shared" si="43"/>
      </c>
      <c r="R89" s="72"/>
      <c r="S89" s="73">
        <f t="shared" si="44"/>
      </c>
      <c r="T89" s="72"/>
      <c r="U89" s="74">
        <f t="shared" si="45"/>
      </c>
      <c r="V89" s="72"/>
      <c r="W89" s="73">
        <f t="shared" si="46"/>
      </c>
      <c r="X89" s="72"/>
      <c r="Y89" s="74">
        <f t="shared" si="47"/>
      </c>
      <c r="Z89" s="72"/>
      <c r="AA89" s="73">
        <f t="shared" si="48"/>
      </c>
      <c r="AB89" s="72"/>
      <c r="AC89" s="74">
        <f t="shared" si="49"/>
      </c>
      <c r="AD89" s="75">
        <f t="shared" si="50"/>
      </c>
      <c r="AE89" s="76">
        <f t="shared" si="51"/>
      </c>
      <c r="AF89" s="77">
        <f t="shared" si="52"/>
      </c>
      <c r="AG89" s="76">
        <f t="shared" si="53"/>
      </c>
      <c r="AH89" s="76">
        <f t="shared" si="54"/>
      </c>
      <c r="AI89" s="76">
        <f t="shared" si="55"/>
      </c>
      <c r="AJ89" s="78">
        <f t="shared" si="56"/>
      </c>
    </row>
    <row r="90" spans="1:36" s="3" customFormat="1" ht="28.5" customHeight="1">
      <c r="A90" s="39"/>
      <c r="B90" s="83" t="s">
        <v>73</v>
      </c>
      <c r="C90" s="57">
        <v>0.1</v>
      </c>
      <c r="D90" s="61"/>
      <c r="E90" s="85"/>
      <c r="F90" s="61"/>
      <c r="G90" s="60">
        <f t="shared" si="38"/>
      </c>
      <c r="H90" s="61"/>
      <c r="I90" s="62">
        <f t="shared" si="39"/>
      </c>
      <c r="J90" s="61"/>
      <c r="K90" s="60">
        <f t="shared" si="40"/>
      </c>
      <c r="L90" s="61"/>
      <c r="M90" s="62">
        <f t="shared" si="41"/>
      </c>
      <c r="N90" s="61"/>
      <c r="O90" s="60">
        <f t="shared" si="42"/>
      </c>
      <c r="P90" s="61"/>
      <c r="Q90" s="62">
        <f t="shared" si="43"/>
      </c>
      <c r="R90" s="61"/>
      <c r="S90" s="60">
        <f t="shared" si="44"/>
      </c>
      <c r="T90" s="61"/>
      <c r="U90" s="62">
        <f t="shared" si="45"/>
      </c>
      <c r="V90" s="61"/>
      <c r="W90" s="60">
        <f t="shared" si="46"/>
      </c>
      <c r="X90" s="61"/>
      <c r="Y90" s="62">
        <f t="shared" si="47"/>
      </c>
      <c r="Z90" s="61"/>
      <c r="AA90" s="60">
        <f t="shared" si="48"/>
      </c>
      <c r="AB90" s="61"/>
      <c r="AC90" s="62">
        <f t="shared" si="49"/>
      </c>
      <c r="AD90" s="63">
        <f t="shared" si="50"/>
      </c>
      <c r="AE90" s="64">
        <f t="shared" si="51"/>
      </c>
      <c r="AF90" s="65">
        <f t="shared" si="52"/>
      </c>
      <c r="AG90" s="64">
        <f t="shared" si="53"/>
      </c>
      <c r="AH90" s="64">
        <f t="shared" si="54"/>
      </c>
      <c r="AI90" s="64">
        <f t="shared" si="55"/>
      </c>
      <c r="AJ90" s="66">
        <f t="shared" si="56"/>
      </c>
    </row>
    <row r="91" spans="1:36" s="3" customFormat="1" ht="28.5" customHeight="1">
      <c r="A91" s="39"/>
      <c r="B91" s="67" t="s">
        <v>74</v>
      </c>
      <c r="C91" s="40">
        <v>0.1</v>
      </c>
      <c r="D91" s="51"/>
      <c r="E91" s="50"/>
      <c r="F91" s="51"/>
      <c r="G91" s="41">
        <f t="shared" si="38"/>
      </c>
      <c r="H91" s="51"/>
      <c r="I91" s="42">
        <f t="shared" si="39"/>
      </c>
      <c r="J91" s="51"/>
      <c r="K91" s="41">
        <f t="shared" si="40"/>
      </c>
      <c r="L91" s="51"/>
      <c r="M91" s="42">
        <f t="shared" si="41"/>
      </c>
      <c r="N91" s="51"/>
      <c r="O91" s="41">
        <f t="shared" si="42"/>
      </c>
      <c r="P91" s="51"/>
      <c r="Q91" s="42">
        <f t="shared" si="43"/>
      </c>
      <c r="R91" s="51"/>
      <c r="S91" s="41">
        <f t="shared" si="44"/>
      </c>
      <c r="T91" s="51"/>
      <c r="U91" s="42">
        <f t="shared" si="45"/>
      </c>
      <c r="V91" s="51"/>
      <c r="W91" s="41">
        <f t="shared" si="46"/>
      </c>
      <c r="X91" s="51"/>
      <c r="Y91" s="42">
        <f t="shared" si="47"/>
      </c>
      <c r="Z91" s="51"/>
      <c r="AA91" s="41">
        <f t="shared" si="48"/>
      </c>
      <c r="AB91" s="51"/>
      <c r="AC91" s="42">
        <f t="shared" si="49"/>
      </c>
      <c r="AD91" s="43">
        <f t="shared" si="50"/>
      </c>
      <c r="AE91" s="44">
        <f t="shared" si="51"/>
      </c>
      <c r="AF91" s="45">
        <f t="shared" si="52"/>
      </c>
      <c r="AG91" s="44">
        <f t="shared" si="53"/>
      </c>
      <c r="AH91" s="44">
        <f t="shared" si="54"/>
      </c>
      <c r="AI91" s="44">
        <f t="shared" si="55"/>
      </c>
      <c r="AJ91" s="68">
        <f t="shared" si="56"/>
      </c>
    </row>
    <row r="92" spans="1:36" s="3" customFormat="1" ht="28.5" customHeight="1">
      <c r="A92" s="39"/>
      <c r="B92" s="67" t="s">
        <v>75</v>
      </c>
      <c r="C92" s="40">
        <v>0.1</v>
      </c>
      <c r="D92" s="51"/>
      <c r="E92" s="50"/>
      <c r="F92" s="51"/>
      <c r="G92" s="41">
        <f t="shared" si="38"/>
      </c>
      <c r="H92" s="51"/>
      <c r="I92" s="42">
        <f t="shared" si="39"/>
      </c>
      <c r="J92" s="51"/>
      <c r="K92" s="41">
        <f t="shared" si="40"/>
      </c>
      <c r="L92" s="51"/>
      <c r="M92" s="42">
        <f t="shared" si="41"/>
      </c>
      <c r="N92" s="51"/>
      <c r="O92" s="41">
        <f t="shared" si="42"/>
      </c>
      <c r="P92" s="51"/>
      <c r="Q92" s="42">
        <f t="shared" si="43"/>
      </c>
      <c r="R92" s="51"/>
      <c r="S92" s="41">
        <f t="shared" si="44"/>
      </c>
      <c r="T92" s="51"/>
      <c r="U92" s="42">
        <f t="shared" si="45"/>
      </c>
      <c r="V92" s="51"/>
      <c r="W92" s="41">
        <f t="shared" si="46"/>
      </c>
      <c r="X92" s="51"/>
      <c r="Y92" s="42">
        <f t="shared" si="47"/>
      </c>
      <c r="Z92" s="51"/>
      <c r="AA92" s="41">
        <f t="shared" si="48"/>
      </c>
      <c r="AB92" s="51"/>
      <c r="AC92" s="42">
        <f t="shared" si="49"/>
      </c>
      <c r="AD92" s="43">
        <f t="shared" si="50"/>
      </c>
      <c r="AE92" s="44">
        <f t="shared" si="51"/>
      </c>
      <c r="AF92" s="45">
        <f t="shared" si="52"/>
      </c>
      <c r="AG92" s="44">
        <f t="shared" si="53"/>
      </c>
      <c r="AH92" s="44">
        <f t="shared" si="54"/>
      </c>
      <c r="AI92" s="44">
        <f t="shared" si="55"/>
      </c>
      <c r="AJ92" s="68">
        <f t="shared" si="56"/>
      </c>
    </row>
    <row r="93" spans="1:36" s="3" customFormat="1" ht="28.5" customHeight="1">
      <c r="A93" s="39"/>
      <c r="B93" s="67" t="s">
        <v>76</v>
      </c>
      <c r="C93" s="40">
        <v>0.1</v>
      </c>
      <c r="D93" s="51"/>
      <c r="E93" s="50"/>
      <c r="F93" s="51"/>
      <c r="G93" s="41">
        <f t="shared" si="38"/>
      </c>
      <c r="H93" s="51"/>
      <c r="I93" s="42">
        <f t="shared" si="39"/>
      </c>
      <c r="J93" s="51"/>
      <c r="K93" s="41">
        <f t="shared" si="40"/>
      </c>
      <c r="L93" s="51"/>
      <c r="M93" s="42">
        <f t="shared" si="41"/>
      </c>
      <c r="N93" s="51"/>
      <c r="O93" s="41">
        <f t="shared" si="42"/>
      </c>
      <c r="P93" s="51"/>
      <c r="Q93" s="42">
        <f t="shared" si="43"/>
      </c>
      <c r="R93" s="51"/>
      <c r="S93" s="41">
        <f t="shared" si="44"/>
      </c>
      <c r="T93" s="51"/>
      <c r="U93" s="42">
        <f t="shared" si="45"/>
      </c>
      <c r="V93" s="51"/>
      <c r="W93" s="41">
        <f t="shared" si="46"/>
      </c>
      <c r="X93" s="51"/>
      <c r="Y93" s="42">
        <f t="shared" si="47"/>
      </c>
      <c r="Z93" s="51"/>
      <c r="AA93" s="41">
        <f t="shared" si="48"/>
      </c>
      <c r="AB93" s="51"/>
      <c r="AC93" s="42">
        <f t="shared" si="49"/>
      </c>
      <c r="AD93" s="43">
        <f t="shared" si="50"/>
      </c>
      <c r="AE93" s="44">
        <f t="shared" si="51"/>
      </c>
      <c r="AF93" s="45">
        <f t="shared" si="52"/>
      </c>
      <c r="AG93" s="44">
        <f t="shared" si="53"/>
      </c>
      <c r="AH93" s="44">
        <f t="shared" si="54"/>
      </c>
      <c r="AI93" s="44">
        <f t="shared" si="55"/>
      </c>
      <c r="AJ93" s="68">
        <f t="shared" si="56"/>
      </c>
    </row>
    <row r="94" spans="1:36" s="3" customFormat="1" ht="28.5" customHeight="1">
      <c r="A94" s="39"/>
      <c r="B94" s="67" t="s">
        <v>77</v>
      </c>
      <c r="C94" s="40">
        <v>0.1</v>
      </c>
      <c r="D94" s="51"/>
      <c r="E94" s="50"/>
      <c r="F94" s="51"/>
      <c r="G94" s="41">
        <f t="shared" si="38"/>
      </c>
      <c r="H94" s="51"/>
      <c r="I94" s="42">
        <f t="shared" si="39"/>
      </c>
      <c r="J94" s="51"/>
      <c r="K94" s="41">
        <f t="shared" si="40"/>
      </c>
      <c r="L94" s="51"/>
      <c r="M94" s="42">
        <f t="shared" si="41"/>
      </c>
      <c r="N94" s="51"/>
      <c r="O94" s="41">
        <f t="shared" si="42"/>
      </c>
      <c r="P94" s="51"/>
      <c r="Q94" s="42">
        <f t="shared" si="43"/>
      </c>
      <c r="R94" s="51"/>
      <c r="S94" s="41">
        <f t="shared" si="44"/>
      </c>
      <c r="T94" s="51"/>
      <c r="U94" s="42">
        <f t="shared" si="45"/>
      </c>
      <c r="V94" s="51"/>
      <c r="W94" s="41">
        <f t="shared" si="46"/>
      </c>
      <c r="X94" s="51"/>
      <c r="Y94" s="42">
        <f t="shared" si="47"/>
      </c>
      <c r="Z94" s="51"/>
      <c r="AA94" s="41">
        <f t="shared" si="48"/>
      </c>
      <c r="AB94" s="51"/>
      <c r="AC94" s="42">
        <f t="shared" si="49"/>
      </c>
      <c r="AD94" s="43">
        <f t="shared" si="50"/>
      </c>
      <c r="AE94" s="44">
        <f t="shared" si="51"/>
      </c>
      <c r="AF94" s="45">
        <f t="shared" si="52"/>
      </c>
      <c r="AG94" s="44">
        <f t="shared" si="53"/>
      </c>
      <c r="AH94" s="44">
        <f t="shared" si="54"/>
      </c>
      <c r="AI94" s="44">
        <f t="shared" si="55"/>
      </c>
      <c r="AJ94" s="68">
        <f t="shared" si="56"/>
      </c>
    </row>
    <row r="95" spans="1:36" s="3" customFormat="1" ht="28.5" customHeight="1" thickBot="1">
      <c r="A95" s="39"/>
      <c r="B95" s="69" t="s">
        <v>78</v>
      </c>
      <c r="C95" s="70">
        <v>0.1</v>
      </c>
      <c r="D95" s="72"/>
      <c r="E95" s="71"/>
      <c r="F95" s="72"/>
      <c r="G95" s="73">
        <f t="shared" si="38"/>
      </c>
      <c r="H95" s="72"/>
      <c r="I95" s="74">
        <f t="shared" si="39"/>
      </c>
      <c r="J95" s="72"/>
      <c r="K95" s="73">
        <f t="shared" si="40"/>
      </c>
      <c r="L95" s="72"/>
      <c r="M95" s="74">
        <f t="shared" si="41"/>
      </c>
      <c r="N95" s="72"/>
      <c r="O95" s="73">
        <f t="shared" si="42"/>
      </c>
      <c r="P95" s="72"/>
      <c r="Q95" s="74">
        <f t="shared" si="43"/>
      </c>
      <c r="R95" s="72"/>
      <c r="S95" s="73">
        <f t="shared" si="44"/>
      </c>
      <c r="T95" s="72"/>
      <c r="U95" s="74">
        <f t="shared" si="45"/>
      </c>
      <c r="V95" s="72"/>
      <c r="W95" s="73">
        <f t="shared" si="46"/>
      </c>
      <c r="X95" s="72"/>
      <c r="Y95" s="74">
        <f t="shared" si="47"/>
      </c>
      <c r="Z95" s="72"/>
      <c r="AA95" s="73">
        <f t="shared" si="48"/>
      </c>
      <c r="AB95" s="72"/>
      <c r="AC95" s="74">
        <f t="shared" si="49"/>
      </c>
      <c r="AD95" s="75">
        <f t="shared" si="50"/>
      </c>
      <c r="AE95" s="76">
        <f t="shared" si="51"/>
      </c>
      <c r="AF95" s="77">
        <f t="shared" si="52"/>
      </c>
      <c r="AG95" s="76">
        <f t="shared" si="53"/>
      </c>
      <c r="AH95" s="76">
        <f t="shared" si="54"/>
      </c>
      <c r="AI95" s="76">
        <f t="shared" si="55"/>
      </c>
      <c r="AJ95" s="78">
        <f t="shared" si="56"/>
      </c>
    </row>
    <row r="96" spans="1:36" s="3" customFormat="1" ht="28.5" customHeight="1">
      <c r="A96" s="39"/>
      <c r="B96" s="56" t="s">
        <v>79</v>
      </c>
      <c r="C96" s="57">
        <v>0.1</v>
      </c>
      <c r="D96" s="61"/>
      <c r="E96" s="58"/>
      <c r="F96" s="61"/>
      <c r="G96" s="60">
        <f t="shared" si="38"/>
      </c>
      <c r="H96" s="61"/>
      <c r="I96" s="62">
        <f t="shared" si="39"/>
      </c>
      <c r="J96" s="61"/>
      <c r="K96" s="60">
        <f t="shared" si="40"/>
      </c>
      <c r="L96" s="61"/>
      <c r="M96" s="62">
        <f t="shared" si="41"/>
      </c>
      <c r="N96" s="61"/>
      <c r="O96" s="60">
        <f t="shared" si="42"/>
      </c>
      <c r="P96" s="61"/>
      <c r="Q96" s="62">
        <f t="shared" si="43"/>
      </c>
      <c r="R96" s="61"/>
      <c r="S96" s="60">
        <f t="shared" si="44"/>
      </c>
      <c r="T96" s="61"/>
      <c r="U96" s="62">
        <f t="shared" si="45"/>
      </c>
      <c r="V96" s="61"/>
      <c r="W96" s="60">
        <f t="shared" si="46"/>
      </c>
      <c r="X96" s="61"/>
      <c r="Y96" s="62">
        <f t="shared" si="47"/>
      </c>
      <c r="Z96" s="61"/>
      <c r="AA96" s="60">
        <f t="shared" si="48"/>
      </c>
      <c r="AB96" s="61"/>
      <c r="AC96" s="62">
        <f t="shared" si="49"/>
      </c>
      <c r="AD96" s="63">
        <f t="shared" si="50"/>
      </c>
      <c r="AE96" s="64">
        <f t="shared" si="51"/>
      </c>
      <c r="AF96" s="65">
        <f t="shared" si="52"/>
      </c>
      <c r="AG96" s="64">
        <f t="shared" si="53"/>
      </c>
      <c r="AH96" s="64">
        <f t="shared" si="54"/>
      </c>
      <c r="AI96" s="64">
        <f t="shared" si="55"/>
      </c>
      <c r="AJ96" s="66">
        <f t="shared" si="56"/>
      </c>
    </row>
    <row r="97" spans="1:36" s="3" customFormat="1" ht="28.5" customHeight="1">
      <c r="A97" s="39"/>
      <c r="B97" s="67" t="s">
        <v>80</v>
      </c>
      <c r="C97" s="40">
        <v>0.1</v>
      </c>
      <c r="D97" s="51"/>
      <c r="E97" s="50"/>
      <c r="F97" s="51"/>
      <c r="G97" s="41">
        <f t="shared" si="38"/>
      </c>
      <c r="H97" s="51"/>
      <c r="I97" s="42">
        <f t="shared" si="39"/>
      </c>
      <c r="J97" s="51"/>
      <c r="K97" s="41">
        <f t="shared" si="40"/>
      </c>
      <c r="L97" s="51"/>
      <c r="M97" s="42">
        <f t="shared" si="41"/>
      </c>
      <c r="N97" s="51"/>
      <c r="O97" s="41">
        <f t="shared" si="42"/>
      </c>
      <c r="P97" s="51"/>
      <c r="Q97" s="42">
        <f t="shared" si="43"/>
      </c>
      <c r="R97" s="51"/>
      <c r="S97" s="41">
        <f t="shared" si="44"/>
      </c>
      <c r="T97" s="51"/>
      <c r="U97" s="42">
        <f t="shared" si="45"/>
      </c>
      <c r="V97" s="51"/>
      <c r="W97" s="41">
        <f t="shared" si="46"/>
      </c>
      <c r="X97" s="51"/>
      <c r="Y97" s="42">
        <f t="shared" si="47"/>
      </c>
      <c r="Z97" s="51"/>
      <c r="AA97" s="41">
        <f t="shared" si="48"/>
      </c>
      <c r="AB97" s="51"/>
      <c r="AC97" s="42">
        <f t="shared" si="49"/>
      </c>
      <c r="AD97" s="43">
        <f t="shared" si="50"/>
      </c>
      <c r="AE97" s="44">
        <f t="shared" si="51"/>
      </c>
      <c r="AF97" s="45">
        <f t="shared" si="52"/>
      </c>
      <c r="AG97" s="44">
        <f t="shared" si="53"/>
      </c>
      <c r="AH97" s="44">
        <f t="shared" si="54"/>
      </c>
      <c r="AI97" s="44">
        <f t="shared" si="55"/>
      </c>
      <c r="AJ97" s="68">
        <f t="shared" si="56"/>
      </c>
    </row>
    <row r="98" spans="1:36" s="3" customFormat="1" ht="28.5" customHeight="1">
      <c r="A98" s="39"/>
      <c r="B98" s="67" t="s">
        <v>81</v>
      </c>
      <c r="C98" s="40">
        <v>0.1</v>
      </c>
      <c r="D98" s="51"/>
      <c r="E98" s="50"/>
      <c r="F98" s="51"/>
      <c r="G98" s="41">
        <f t="shared" si="38"/>
      </c>
      <c r="H98" s="51"/>
      <c r="I98" s="42">
        <f t="shared" si="39"/>
      </c>
      <c r="J98" s="51"/>
      <c r="K98" s="41">
        <f t="shared" si="40"/>
      </c>
      <c r="L98" s="51"/>
      <c r="M98" s="42">
        <f t="shared" si="41"/>
      </c>
      <c r="N98" s="51"/>
      <c r="O98" s="41">
        <f t="shared" si="42"/>
      </c>
      <c r="P98" s="51"/>
      <c r="Q98" s="42">
        <f t="shared" si="43"/>
      </c>
      <c r="R98" s="51"/>
      <c r="S98" s="41">
        <f t="shared" si="44"/>
      </c>
      <c r="T98" s="51"/>
      <c r="U98" s="42">
        <f t="shared" si="45"/>
      </c>
      <c r="V98" s="51"/>
      <c r="W98" s="41">
        <f t="shared" si="46"/>
      </c>
      <c r="X98" s="51"/>
      <c r="Y98" s="42">
        <f t="shared" si="47"/>
      </c>
      <c r="Z98" s="51"/>
      <c r="AA98" s="41">
        <f t="shared" si="48"/>
      </c>
      <c r="AB98" s="51"/>
      <c r="AC98" s="42">
        <f t="shared" si="49"/>
      </c>
      <c r="AD98" s="43">
        <f t="shared" si="50"/>
      </c>
      <c r="AE98" s="44">
        <f t="shared" si="51"/>
      </c>
      <c r="AF98" s="45">
        <f t="shared" si="52"/>
      </c>
      <c r="AG98" s="44">
        <f t="shared" si="53"/>
      </c>
      <c r="AH98" s="44">
        <f t="shared" si="54"/>
      </c>
      <c r="AI98" s="44">
        <f t="shared" si="55"/>
      </c>
      <c r="AJ98" s="68">
        <f t="shared" si="56"/>
      </c>
    </row>
    <row r="99" spans="1:36" s="3" customFormat="1" ht="28.5" customHeight="1">
      <c r="A99" s="39"/>
      <c r="B99" s="67" t="s">
        <v>82</v>
      </c>
      <c r="C99" s="40">
        <v>0.1</v>
      </c>
      <c r="D99" s="51"/>
      <c r="E99" s="50"/>
      <c r="F99" s="51"/>
      <c r="G99" s="41">
        <f t="shared" si="38"/>
      </c>
      <c r="H99" s="51"/>
      <c r="I99" s="42">
        <f t="shared" si="39"/>
      </c>
      <c r="J99" s="51"/>
      <c r="K99" s="41">
        <f t="shared" si="40"/>
      </c>
      <c r="L99" s="51"/>
      <c r="M99" s="42">
        <f t="shared" si="41"/>
      </c>
      <c r="N99" s="51"/>
      <c r="O99" s="41">
        <f t="shared" si="42"/>
      </c>
      <c r="P99" s="51"/>
      <c r="Q99" s="42">
        <f t="shared" si="43"/>
      </c>
      <c r="R99" s="51"/>
      <c r="S99" s="41">
        <f t="shared" si="44"/>
      </c>
      <c r="T99" s="51"/>
      <c r="U99" s="42">
        <f t="shared" si="45"/>
      </c>
      <c r="V99" s="51"/>
      <c r="W99" s="41">
        <f t="shared" si="46"/>
      </c>
      <c r="X99" s="51"/>
      <c r="Y99" s="42">
        <f t="shared" si="47"/>
      </c>
      <c r="Z99" s="51"/>
      <c r="AA99" s="41">
        <f t="shared" si="48"/>
      </c>
      <c r="AB99" s="51"/>
      <c r="AC99" s="42">
        <f t="shared" si="49"/>
      </c>
      <c r="AD99" s="43">
        <f t="shared" si="50"/>
      </c>
      <c r="AE99" s="44">
        <f t="shared" si="51"/>
      </c>
      <c r="AF99" s="45">
        <f t="shared" si="52"/>
      </c>
      <c r="AG99" s="44">
        <f t="shared" si="53"/>
      </c>
      <c r="AH99" s="44">
        <f t="shared" si="54"/>
      </c>
      <c r="AI99" s="44">
        <f t="shared" si="55"/>
      </c>
      <c r="AJ99" s="68">
        <f t="shared" si="56"/>
      </c>
    </row>
    <row r="100" spans="1:36" s="3" customFormat="1" ht="28.5" customHeight="1" thickBot="1">
      <c r="A100" s="39"/>
      <c r="B100" s="69" t="s">
        <v>83</v>
      </c>
      <c r="C100" s="70">
        <v>0.1</v>
      </c>
      <c r="D100" s="72"/>
      <c r="E100" s="71"/>
      <c r="F100" s="72"/>
      <c r="G100" s="73">
        <f t="shared" si="38"/>
      </c>
      <c r="H100" s="72"/>
      <c r="I100" s="74">
        <f t="shared" si="39"/>
      </c>
      <c r="J100" s="72"/>
      <c r="K100" s="73">
        <f t="shared" si="40"/>
      </c>
      <c r="L100" s="72"/>
      <c r="M100" s="74">
        <f t="shared" si="41"/>
      </c>
      <c r="N100" s="72"/>
      <c r="O100" s="73">
        <f t="shared" si="42"/>
      </c>
      <c r="P100" s="72"/>
      <c r="Q100" s="74">
        <f t="shared" si="43"/>
      </c>
      <c r="R100" s="72"/>
      <c r="S100" s="73">
        <f t="shared" si="44"/>
      </c>
      <c r="T100" s="72"/>
      <c r="U100" s="74">
        <f t="shared" si="45"/>
      </c>
      <c r="V100" s="72"/>
      <c r="W100" s="73">
        <f t="shared" si="46"/>
      </c>
      <c r="X100" s="72"/>
      <c r="Y100" s="74">
        <f t="shared" si="47"/>
      </c>
      <c r="Z100" s="72"/>
      <c r="AA100" s="73">
        <f t="shared" si="48"/>
      </c>
      <c r="AB100" s="72"/>
      <c r="AC100" s="74">
        <f t="shared" si="49"/>
      </c>
      <c r="AD100" s="75">
        <f t="shared" si="50"/>
      </c>
      <c r="AE100" s="76">
        <f t="shared" si="51"/>
      </c>
      <c r="AF100" s="77">
        <f t="shared" si="52"/>
      </c>
      <c r="AG100" s="76">
        <f t="shared" si="53"/>
      </c>
      <c r="AH100" s="76">
        <f t="shared" si="54"/>
      </c>
      <c r="AI100" s="76">
        <f t="shared" si="55"/>
      </c>
      <c r="AJ100" s="78">
        <f t="shared" si="56"/>
      </c>
    </row>
    <row r="101" spans="1:36" s="3" customFormat="1" ht="28.5" customHeight="1">
      <c r="A101" s="39"/>
      <c r="B101" s="56" t="s">
        <v>84</v>
      </c>
      <c r="C101" s="57">
        <v>0.05</v>
      </c>
      <c r="D101" s="61"/>
      <c r="E101" s="58"/>
      <c r="F101" s="61"/>
      <c r="G101" s="60">
        <f t="shared" si="38"/>
      </c>
      <c r="H101" s="61"/>
      <c r="I101" s="62">
        <f t="shared" si="39"/>
      </c>
      <c r="J101" s="61"/>
      <c r="K101" s="60">
        <f t="shared" si="40"/>
      </c>
      <c r="L101" s="61"/>
      <c r="M101" s="62">
        <f t="shared" si="41"/>
      </c>
      <c r="N101" s="61"/>
      <c r="O101" s="60">
        <f t="shared" si="42"/>
      </c>
      <c r="P101" s="61"/>
      <c r="Q101" s="62">
        <f t="shared" si="43"/>
      </c>
      <c r="R101" s="61"/>
      <c r="S101" s="60">
        <f t="shared" si="44"/>
      </c>
      <c r="T101" s="61"/>
      <c r="U101" s="62">
        <f t="shared" si="45"/>
      </c>
      <c r="V101" s="61"/>
      <c r="W101" s="60">
        <f t="shared" si="46"/>
      </c>
      <c r="X101" s="61"/>
      <c r="Y101" s="62">
        <f t="shared" si="47"/>
      </c>
      <c r="Z101" s="61"/>
      <c r="AA101" s="60">
        <f t="shared" si="48"/>
      </c>
      <c r="AB101" s="61"/>
      <c r="AC101" s="62">
        <f t="shared" si="49"/>
      </c>
      <c r="AD101" s="63">
        <f t="shared" si="50"/>
      </c>
      <c r="AE101" s="64">
        <f t="shared" si="51"/>
      </c>
      <c r="AF101" s="65">
        <f t="shared" si="52"/>
      </c>
      <c r="AG101" s="64">
        <f t="shared" si="53"/>
      </c>
      <c r="AH101" s="64">
        <f t="shared" si="54"/>
      </c>
      <c r="AI101" s="64">
        <f t="shared" si="55"/>
      </c>
      <c r="AJ101" s="66">
        <f t="shared" si="56"/>
      </c>
    </row>
    <row r="102" spans="1:36" s="3" customFormat="1" ht="28.5" customHeight="1">
      <c r="A102" s="39"/>
      <c r="B102" s="67" t="s">
        <v>85</v>
      </c>
      <c r="C102" s="40">
        <v>0.05</v>
      </c>
      <c r="D102" s="51"/>
      <c r="E102" s="50"/>
      <c r="F102" s="51"/>
      <c r="G102" s="41">
        <f t="shared" si="38"/>
      </c>
      <c r="H102" s="51"/>
      <c r="I102" s="42">
        <f t="shared" si="39"/>
      </c>
      <c r="J102" s="51"/>
      <c r="K102" s="41">
        <f t="shared" si="40"/>
      </c>
      <c r="L102" s="51"/>
      <c r="M102" s="42">
        <f t="shared" si="41"/>
      </c>
      <c r="N102" s="51"/>
      <c r="O102" s="41">
        <f t="shared" si="42"/>
      </c>
      <c r="P102" s="51"/>
      <c r="Q102" s="42">
        <f t="shared" si="43"/>
      </c>
      <c r="R102" s="51"/>
      <c r="S102" s="41">
        <f t="shared" si="44"/>
      </c>
      <c r="T102" s="51"/>
      <c r="U102" s="42">
        <f t="shared" si="45"/>
      </c>
      <c r="V102" s="51"/>
      <c r="W102" s="41">
        <f t="shared" si="46"/>
      </c>
      <c r="X102" s="51"/>
      <c r="Y102" s="42">
        <f t="shared" si="47"/>
      </c>
      <c r="Z102" s="51"/>
      <c r="AA102" s="41">
        <f t="shared" si="48"/>
      </c>
      <c r="AB102" s="51"/>
      <c r="AC102" s="42">
        <f t="shared" si="49"/>
      </c>
      <c r="AD102" s="43">
        <f t="shared" si="50"/>
      </c>
      <c r="AE102" s="44">
        <f t="shared" si="51"/>
      </c>
      <c r="AF102" s="45">
        <f t="shared" si="52"/>
      </c>
      <c r="AG102" s="44">
        <f t="shared" si="53"/>
      </c>
      <c r="AH102" s="44">
        <f t="shared" si="54"/>
      </c>
      <c r="AI102" s="44">
        <f t="shared" si="55"/>
      </c>
      <c r="AJ102" s="68">
        <f t="shared" si="56"/>
      </c>
    </row>
    <row r="103" spans="1:36" s="3" customFormat="1" ht="28.5" customHeight="1">
      <c r="A103" s="39"/>
      <c r="B103" s="67" t="s">
        <v>86</v>
      </c>
      <c r="C103" s="40">
        <v>0.05</v>
      </c>
      <c r="D103" s="51"/>
      <c r="E103" s="50"/>
      <c r="F103" s="51"/>
      <c r="G103" s="41">
        <f t="shared" si="38"/>
      </c>
      <c r="H103" s="51"/>
      <c r="I103" s="42">
        <f t="shared" si="39"/>
      </c>
      <c r="J103" s="51"/>
      <c r="K103" s="41">
        <f t="shared" si="40"/>
      </c>
      <c r="L103" s="51"/>
      <c r="M103" s="42">
        <f t="shared" si="41"/>
      </c>
      <c r="N103" s="51"/>
      <c r="O103" s="41">
        <f t="shared" si="42"/>
      </c>
      <c r="P103" s="51"/>
      <c r="Q103" s="42">
        <f t="shared" si="43"/>
      </c>
      <c r="R103" s="51"/>
      <c r="S103" s="41">
        <f t="shared" si="44"/>
      </c>
      <c r="T103" s="51"/>
      <c r="U103" s="42">
        <f t="shared" si="45"/>
      </c>
      <c r="V103" s="51"/>
      <c r="W103" s="41">
        <f t="shared" si="46"/>
      </c>
      <c r="X103" s="51"/>
      <c r="Y103" s="42">
        <f t="shared" si="47"/>
      </c>
      <c r="Z103" s="51"/>
      <c r="AA103" s="41">
        <f t="shared" si="48"/>
      </c>
      <c r="AB103" s="51"/>
      <c r="AC103" s="42">
        <f t="shared" si="49"/>
      </c>
      <c r="AD103" s="43">
        <f t="shared" si="50"/>
      </c>
      <c r="AE103" s="44">
        <f t="shared" si="51"/>
      </c>
      <c r="AF103" s="45">
        <f t="shared" si="52"/>
      </c>
      <c r="AG103" s="44">
        <f t="shared" si="53"/>
      </c>
      <c r="AH103" s="44">
        <f t="shared" si="54"/>
      </c>
      <c r="AI103" s="44">
        <f t="shared" si="55"/>
      </c>
      <c r="AJ103" s="68">
        <f t="shared" si="56"/>
      </c>
    </row>
    <row r="104" spans="1:36" s="3" customFormat="1" ht="28.5" customHeight="1">
      <c r="A104" s="39"/>
      <c r="B104" s="67" t="s">
        <v>87</v>
      </c>
      <c r="C104" s="40">
        <v>0.05</v>
      </c>
      <c r="D104" s="51"/>
      <c r="E104" s="50"/>
      <c r="F104" s="51"/>
      <c r="G104" s="41">
        <f t="shared" si="38"/>
      </c>
      <c r="H104" s="51"/>
      <c r="I104" s="42">
        <f t="shared" si="39"/>
      </c>
      <c r="J104" s="51"/>
      <c r="K104" s="41">
        <f t="shared" si="40"/>
      </c>
      <c r="L104" s="51"/>
      <c r="M104" s="42">
        <f t="shared" si="41"/>
      </c>
      <c r="N104" s="51"/>
      <c r="O104" s="41">
        <f t="shared" si="42"/>
      </c>
      <c r="P104" s="51"/>
      <c r="Q104" s="42">
        <f t="shared" si="43"/>
      </c>
      <c r="R104" s="51"/>
      <c r="S104" s="41">
        <f t="shared" si="44"/>
      </c>
      <c r="T104" s="51"/>
      <c r="U104" s="42">
        <f t="shared" si="45"/>
      </c>
      <c r="V104" s="51"/>
      <c r="W104" s="41">
        <f t="shared" si="46"/>
      </c>
      <c r="X104" s="51"/>
      <c r="Y104" s="42">
        <f t="shared" si="47"/>
      </c>
      <c r="Z104" s="51"/>
      <c r="AA104" s="41">
        <f t="shared" si="48"/>
      </c>
      <c r="AB104" s="51"/>
      <c r="AC104" s="42">
        <f t="shared" si="49"/>
      </c>
      <c r="AD104" s="43">
        <f t="shared" si="50"/>
      </c>
      <c r="AE104" s="44">
        <f t="shared" si="51"/>
      </c>
      <c r="AF104" s="45">
        <f t="shared" si="52"/>
      </c>
      <c r="AG104" s="44">
        <f t="shared" si="53"/>
      </c>
      <c r="AH104" s="44">
        <f t="shared" si="54"/>
      </c>
      <c r="AI104" s="44">
        <f t="shared" si="55"/>
      </c>
      <c r="AJ104" s="68">
        <f t="shared" si="56"/>
      </c>
    </row>
    <row r="105" spans="1:36" s="3" customFormat="1" ht="28.5" customHeight="1">
      <c r="A105" s="39"/>
      <c r="B105" s="67" t="s">
        <v>88</v>
      </c>
      <c r="C105" s="40">
        <v>0.05</v>
      </c>
      <c r="D105" s="51"/>
      <c r="E105" s="50"/>
      <c r="F105" s="51"/>
      <c r="G105" s="41">
        <f t="shared" si="38"/>
      </c>
      <c r="H105" s="51"/>
      <c r="I105" s="42">
        <f t="shared" si="39"/>
      </c>
      <c r="J105" s="51"/>
      <c r="K105" s="41">
        <f t="shared" si="40"/>
      </c>
      <c r="L105" s="51"/>
      <c r="M105" s="42">
        <f t="shared" si="41"/>
      </c>
      <c r="N105" s="51"/>
      <c r="O105" s="41">
        <f t="shared" si="42"/>
      </c>
      <c r="P105" s="51"/>
      <c r="Q105" s="42">
        <f t="shared" si="43"/>
      </c>
      <c r="R105" s="51"/>
      <c r="S105" s="41">
        <f t="shared" si="44"/>
      </c>
      <c r="T105" s="51"/>
      <c r="U105" s="42">
        <f t="shared" si="45"/>
      </c>
      <c r="V105" s="51"/>
      <c r="W105" s="41">
        <f t="shared" si="46"/>
      </c>
      <c r="X105" s="51"/>
      <c r="Y105" s="42">
        <f t="shared" si="47"/>
      </c>
      <c r="Z105" s="51"/>
      <c r="AA105" s="41">
        <f t="shared" si="48"/>
      </c>
      <c r="AB105" s="51"/>
      <c r="AC105" s="42">
        <f t="shared" si="49"/>
      </c>
      <c r="AD105" s="43">
        <f t="shared" si="50"/>
      </c>
      <c r="AE105" s="44">
        <f t="shared" si="51"/>
      </c>
      <c r="AF105" s="45">
        <f t="shared" si="52"/>
      </c>
      <c r="AG105" s="44">
        <f t="shared" si="53"/>
      </c>
      <c r="AH105" s="44">
        <f t="shared" si="54"/>
      </c>
      <c r="AI105" s="44">
        <f t="shared" si="55"/>
      </c>
      <c r="AJ105" s="68">
        <f t="shared" si="56"/>
      </c>
    </row>
    <row r="106" spans="1:36" s="3" customFormat="1" ht="28.5" customHeight="1">
      <c r="A106" s="39"/>
      <c r="B106" s="67" t="s">
        <v>89</v>
      </c>
      <c r="C106" s="40">
        <v>0.05</v>
      </c>
      <c r="D106" s="51"/>
      <c r="E106" s="50"/>
      <c r="F106" s="51"/>
      <c r="G106" s="41">
        <f aca="true" t="shared" si="57" ref="G106:G125">IF(OR(F106="",$F$8=""),"",F106*$F$8*0.001)</f>
      </c>
      <c r="H106" s="51"/>
      <c r="I106" s="42">
        <f aca="true" t="shared" si="58" ref="I106:I125">IF(OR(H106="",$F$8=""),"",(H106*(IF($H$8="",$F$8,$H$8)*0.001)/G106))</f>
      </c>
      <c r="J106" s="51"/>
      <c r="K106" s="41">
        <f aca="true" t="shared" si="59" ref="K106:K125">IF(OR(J106="",$J$8=""),"",J106*$J$8*0.001)</f>
      </c>
      <c r="L106" s="51"/>
      <c r="M106" s="42">
        <f aca="true" t="shared" si="60" ref="M106:M125">IF(OR(L106="",$J$8=""),"",(L106*(IF($L$8="",$J$8,$L$8)*0.001)/K106))</f>
      </c>
      <c r="N106" s="51"/>
      <c r="O106" s="41">
        <f aca="true" t="shared" si="61" ref="O106:O125">IF(OR(N106="",$N$8=""),"",N106*$N$8*0.001)</f>
      </c>
      <c r="P106" s="51"/>
      <c r="Q106" s="42">
        <f aca="true" t="shared" si="62" ref="Q106:Q125">IF(OR(P106="",$N$8=""),"",(P106*(IF($P$8="",$N$8,$P$8)*0.001)/O106))</f>
      </c>
      <c r="R106" s="51"/>
      <c r="S106" s="41">
        <f aca="true" t="shared" si="63" ref="S106:S125">IF(OR(R106="",$R$8=""),"",R106*$R$8*0.001)</f>
      </c>
      <c r="T106" s="51"/>
      <c r="U106" s="42">
        <f aca="true" t="shared" si="64" ref="U106:U125">IF(OR(T106="",$R$8=""),"",(T106*(IF($T$8="",$R$8,$T$8)*0.001)/S106))</f>
      </c>
      <c r="V106" s="51"/>
      <c r="W106" s="41">
        <f aca="true" t="shared" si="65" ref="W106:W125">IF(OR(V106="",$V$8=""),"",V106*$V$8*0.001)</f>
      </c>
      <c r="X106" s="51"/>
      <c r="Y106" s="42">
        <f aca="true" t="shared" si="66" ref="Y106:Y125">IF(OR(X106="",$V$8=""),"",(X106*(IF($X$8="",$V$8,$X$8)*0.001)/W106))</f>
      </c>
      <c r="Z106" s="51"/>
      <c r="AA106" s="41">
        <f aca="true" t="shared" si="67" ref="AA106:AA125">IF(OR(Z106="",$Z$8=""),"",Z106*$Z$8*0.001)</f>
      </c>
      <c r="AB106" s="51"/>
      <c r="AC106" s="42">
        <f aca="true" t="shared" si="68" ref="AC106:AC125">IF(OR(AB106="",$Z$8=""),"",(AB106*(IF($AB$8="",$Z$8,$AB$8)*0.001)/AA106))</f>
      </c>
      <c r="AD106" s="43">
        <f aca="true" t="shared" si="69" ref="AD106:AD125">IF(OR(F106="",J106="",N106="",R106="",V106="",Z106=""),"",MIN(F106,J106,N106,R106,V106,Z106))</f>
      </c>
      <c r="AE106" s="44">
        <f aca="true" t="shared" si="70" ref="AE106:AE125">IF(OR(F106="",J106="",N106="",R106="",V106="",Z106=""),"",MAX(F106,J106,N106,R106,V106,Z106))</f>
      </c>
      <c r="AF106" s="45">
        <f aca="true" t="shared" si="71" ref="AF106:AF125">IF(OR(F106="",J106="",N106="",R106="",V106="",Z106="",$F$8="",$J$8="",$N$8="",$R$8="",$V$8="",$Z$8=""),"",(F106*$F$8+J106*$J$8+N106*$N$8+R106*$R$8+V106*$V$8+Z106*$Z$8)/($F$8+$J$8+$N$8+$R$8+$V$8+$Z$8))</f>
      </c>
      <c r="AG106" s="44">
        <f aca="true" t="shared" si="72" ref="AG106:AG125">IF(OR(G106="",K106="",O106="",S106="",W106="",AA106=""),"",MIN(G106,K106,O106,S106,W106,AA106))</f>
      </c>
      <c r="AH106" s="44">
        <f aca="true" t="shared" si="73" ref="AH106:AH125">IF(OR(G106="",K106="",O106="",S106="",W106="",AA106=""),"",MAX(G106,K106,O106,S106,W106,AA106))</f>
      </c>
      <c r="AI106" s="44">
        <f aca="true" t="shared" si="74" ref="AI106:AI125">IF(AF106&lt;C106,"0",IF(OR(G106="",K106="",O106="",S106="",W106="",AA106=""),"",AVERAGE(G106,K106,O106,S106,W106,AA106)))</f>
      </c>
      <c r="AJ106" s="68">
        <f aca="true" t="shared" si="75" ref="AJ106:AJ125">IF(AND(I106="",M106="",Q106="",U106="",Y106="",AC106=""),AI106,AI106-AI106*AVERAGE(AC106,Y106,U106,Q106,M106,I106))</f>
      </c>
    </row>
    <row r="107" spans="1:36" s="3" customFormat="1" ht="28.5" customHeight="1" thickBot="1">
      <c r="A107" s="39"/>
      <c r="B107" s="69" t="s">
        <v>90</v>
      </c>
      <c r="C107" s="70">
        <v>0.05</v>
      </c>
      <c r="D107" s="72"/>
      <c r="E107" s="71"/>
      <c r="F107" s="72"/>
      <c r="G107" s="73">
        <f t="shared" si="57"/>
      </c>
      <c r="H107" s="72"/>
      <c r="I107" s="74">
        <f t="shared" si="58"/>
      </c>
      <c r="J107" s="72"/>
      <c r="K107" s="73">
        <f t="shared" si="59"/>
      </c>
      <c r="L107" s="72"/>
      <c r="M107" s="74">
        <f t="shared" si="60"/>
      </c>
      <c r="N107" s="72"/>
      <c r="O107" s="73">
        <f t="shared" si="61"/>
      </c>
      <c r="P107" s="72"/>
      <c r="Q107" s="74">
        <f t="shared" si="62"/>
      </c>
      <c r="R107" s="72"/>
      <c r="S107" s="73">
        <f t="shared" si="63"/>
      </c>
      <c r="T107" s="72"/>
      <c r="U107" s="74">
        <f t="shared" si="64"/>
      </c>
      <c r="V107" s="72"/>
      <c r="W107" s="73">
        <f t="shared" si="65"/>
      </c>
      <c r="X107" s="72"/>
      <c r="Y107" s="74">
        <f t="shared" si="66"/>
      </c>
      <c r="Z107" s="72"/>
      <c r="AA107" s="73">
        <f t="shared" si="67"/>
      </c>
      <c r="AB107" s="72"/>
      <c r="AC107" s="74">
        <f t="shared" si="68"/>
      </c>
      <c r="AD107" s="75">
        <f t="shared" si="69"/>
      </c>
      <c r="AE107" s="76">
        <f t="shared" si="70"/>
      </c>
      <c r="AF107" s="77">
        <f t="shared" si="71"/>
      </c>
      <c r="AG107" s="76">
        <f t="shared" si="72"/>
      </c>
      <c r="AH107" s="76">
        <f t="shared" si="73"/>
      </c>
      <c r="AI107" s="76">
        <f t="shared" si="74"/>
      </c>
      <c r="AJ107" s="78">
        <f t="shared" si="75"/>
      </c>
    </row>
    <row r="108" spans="1:36" s="3" customFormat="1" ht="28.5" customHeight="1">
      <c r="A108" s="39"/>
      <c r="B108" s="56" t="s">
        <v>91</v>
      </c>
      <c r="C108" s="57">
        <v>0.02</v>
      </c>
      <c r="D108" s="61"/>
      <c r="E108" s="58"/>
      <c r="F108" s="61"/>
      <c r="G108" s="60">
        <f t="shared" si="57"/>
      </c>
      <c r="H108" s="61"/>
      <c r="I108" s="62">
        <f t="shared" si="58"/>
      </c>
      <c r="J108" s="61"/>
      <c r="K108" s="60">
        <f t="shared" si="59"/>
      </c>
      <c r="L108" s="61"/>
      <c r="M108" s="62">
        <f t="shared" si="60"/>
      </c>
      <c r="N108" s="61"/>
      <c r="O108" s="60">
        <f t="shared" si="61"/>
      </c>
      <c r="P108" s="61"/>
      <c r="Q108" s="62">
        <f t="shared" si="62"/>
      </c>
      <c r="R108" s="61"/>
      <c r="S108" s="60">
        <f t="shared" si="63"/>
      </c>
      <c r="T108" s="61"/>
      <c r="U108" s="62">
        <f t="shared" si="64"/>
      </c>
      <c r="V108" s="61"/>
      <c r="W108" s="60">
        <f t="shared" si="65"/>
      </c>
      <c r="X108" s="61"/>
      <c r="Y108" s="62">
        <f t="shared" si="66"/>
      </c>
      <c r="Z108" s="61"/>
      <c r="AA108" s="60">
        <f t="shared" si="67"/>
      </c>
      <c r="AB108" s="61"/>
      <c r="AC108" s="62">
        <f t="shared" si="68"/>
      </c>
      <c r="AD108" s="63">
        <f t="shared" si="69"/>
      </c>
      <c r="AE108" s="64">
        <f t="shared" si="70"/>
      </c>
      <c r="AF108" s="65">
        <f t="shared" si="71"/>
      </c>
      <c r="AG108" s="64">
        <f t="shared" si="72"/>
      </c>
      <c r="AH108" s="64">
        <f t="shared" si="73"/>
      </c>
      <c r="AI108" s="64">
        <f t="shared" si="74"/>
      </c>
      <c r="AJ108" s="66">
        <f t="shared" si="75"/>
      </c>
    </row>
    <row r="109" spans="1:36" s="3" customFormat="1" ht="28.5" customHeight="1">
      <c r="A109" s="39"/>
      <c r="B109" s="67" t="s">
        <v>92</v>
      </c>
      <c r="C109" s="40">
        <v>0.03</v>
      </c>
      <c r="D109" s="51"/>
      <c r="E109" s="50"/>
      <c r="F109" s="51"/>
      <c r="G109" s="41">
        <f t="shared" si="57"/>
      </c>
      <c r="H109" s="51"/>
      <c r="I109" s="42">
        <f t="shared" si="58"/>
      </c>
      <c r="J109" s="51"/>
      <c r="K109" s="41">
        <f t="shared" si="59"/>
      </c>
      <c r="L109" s="51"/>
      <c r="M109" s="42">
        <f t="shared" si="60"/>
      </c>
      <c r="N109" s="51"/>
      <c r="O109" s="41">
        <f t="shared" si="61"/>
      </c>
      <c r="P109" s="51"/>
      <c r="Q109" s="42">
        <f t="shared" si="62"/>
      </c>
      <c r="R109" s="51"/>
      <c r="S109" s="41">
        <f t="shared" si="63"/>
      </c>
      <c r="T109" s="51"/>
      <c r="U109" s="42">
        <f t="shared" si="64"/>
      </c>
      <c r="V109" s="51"/>
      <c r="W109" s="41">
        <f t="shared" si="65"/>
      </c>
      <c r="X109" s="51"/>
      <c r="Y109" s="42">
        <f t="shared" si="66"/>
      </c>
      <c r="Z109" s="51"/>
      <c r="AA109" s="41">
        <f t="shared" si="67"/>
      </c>
      <c r="AB109" s="51"/>
      <c r="AC109" s="42">
        <f t="shared" si="68"/>
      </c>
      <c r="AD109" s="43">
        <f t="shared" si="69"/>
      </c>
      <c r="AE109" s="44">
        <f t="shared" si="70"/>
      </c>
      <c r="AF109" s="45">
        <f t="shared" si="71"/>
      </c>
      <c r="AG109" s="44">
        <f t="shared" si="72"/>
      </c>
      <c r="AH109" s="44">
        <f t="shared" si="73"/>
      </c>
      <c r="AI109" s="44">
        <f t="shared" si="74"/>
      </c>
      <c r="AJ109" s="68">
        <f t="shared" si="75"/>
      </c>
    </row>
    <row r="110" spans="1:36" s="3" customFormat="1" ht="28.5" customHeight="1">
      <c r="A110" s="39"/>
      <c r="B110" s="67" t="s">
        <v>93</v>
      </c>
      <c r="C110" s="40">
        <v>0.05</v>
      </c>
      <c r="D110" s="51"/>
      <c r="E110" s="50"/>
      <c r="F110" s="51"/>
      <c r="G110" s="41">
        <f t="shared" si="57"/>
      </c>
      <c r="H110" s="51"/>
      <c r="I110" s="42">
        <f t="shared" si="58"/>
      </c>
      <c r="J110" s="51"/>
      <c r="K110" s="41">
        <f t="shared" si="59"/>
      </c>
      <c r="L110" s="51"/>
      <c r="M110" s="42">
        <f t="shared" si="60"/>
      </c>
      <c r="N110" s="51"/>
      <c r="O110" s="41">
        <f t="shared" si="61"/>
      </c>
      <c r="P110" s="51"/>
      <c r="Q110" s="42">
        <f t="shared" si="62"/>
      </c>
      <c r="R110" s="51"/>
      <c r="S110" s="41">
        <f t="shared" si="63"/>
      </c>
      <c r="T110" s="51"/>
      <c r="U110" s="42">
        <f t="shared" si="64"/>
      </c>
      <c r="V110" s="51"/>
      <c r="W110" s="41">
        <f t="shared" si="65"/>
      </c>
      <c r="X110" s="51"/>
      <c r="Y110" s="42">
        <f t="shared" si="66"/>
      </c>
      <c r="Z110" s="51"/>
      <c r="AA110" s="41">
        <f t="shared" si="67"/>
      </c>
      <c r="AB110" s="51"/>
      <c r="AC110" s="42">
        <f t="shared" si="68"/>
      </c>
      <c r="AD110" s="43">
        <f t="shared" si="69"/>
      </c>
      <c r="AE110" s="44">
        <f t="shared" si="70"/>
      </c>
      <c r="AF110" s="45">
        <f t="shared" si="71"/>
      </c>
      <c r="AG110" s="44">
        <f t="shared" si="72"/>
      </c>
      <c r="AH110" s="44">
        <f t="shared" si="73"/>
      </c>
      <c r="AI110" s="44">
        <f t="shared" si="74"/>
      </c>
      <c r="AJ110" s="68">
        <f t="shared" si="75"/>
      </c>
    </row>
    <row r="111" spans="1:36" s="3" customFormat="1" ht="28.5" customHeight="1">
      <c r="A111" s="39"/>
      <c r="B111" s="67" t="s">
        <v>94</v>
      </c>
      <c r="C111" s="40">
        <v>0.05</v>
      </c>
      <c r="D111" s="51"/>
      <c r="E111" s="50"/>
      <c r="F111" s="51"/>
      <c r="G111" s="41">
        <f t="shared" si="57"/>
      </c>
      <c r="H111" s="51"/>
      <c r="I111" s="42">
        <f t="shared" si="58"/>
      </c>
      <c r="J111" s="51"/>
      <c r="K111" s="41">
        <f t="shared" si="59"/>
      </c>
      <c r="L111" s="51"/>
      <c r="M111" s="42">
        <f t="shared" si="60"/>
      </c>
      <c r="N111" s="51"/>
      <c r="O111" s="41">
        <f t="shared" si="61"/>
      </c>
      <c r="P111" s="51"/>
      <c r="Q111" s="42">
        <f t="shared" si="62"/>
      </c>
      <c r="R111" s="51"/>
      <c r="S111" s="41">
        <f t="shared" si="63"/>
      </c>
      <c r="T111" s="51"/>
      <c r="U111" s="42">
        <f t="shared" si="64"/>
      </c>
      <c r="V111" s="51"/>
      <c r="W111" s="41">
        <f t="shared" si="65"/>
      </c>
      <c r="X111" s="51"/>
      <c r="Y111" s="42">
        <f t="shared" si="66"/>
      </c>
      <c r="Z111" s="51"/>
      <c r="AA111" s="41">
        <f t="shared" si="67"/>
      </c>
      <c r="AB111" s="51"/>
      <c r="AC111" s="42">
        <f t="shared" si="68"/>
      </c>
      <c r="AD111" s="43">
        <f t="shared" si="69"/>
      </c>
      <c r="AE111" s="44">
        <f t="shared" si="70"/>
      </c>
      <c r="AF111" s="45">
        <f t="shared" si="71"/>
      </c>
      <c r="AG111" s="44">
        <f t="shared" si="72"/>
      </c>
      <c r="AH111" s="44">
        <f t="shared" si="73"/>
      </c>
      <c r="AI111" s="44">
        <f t="shared" si="74"/>
      </c>
      <c r="AJ111" s="68">
        <f t="shared" si="75"/>
      </c>
    </row>
    <row r="112" spans="1:36" s="3" customFormat="1" ht="28.5" customHeight="1">
      <c r="A112" s="39"/>
      <c r="B112" s="67" t="s">
        <v>95</v>
      </c>
      <c r="C112" s="40">
        <v>0.05</v>
      </c>
      <c r="D112" s="51"/>
      <c r="E112" s="50"/>
      <c r="F112" s="51"/>
      <c r="G112" s="41">
        <f t="shared" si="57"/>
      </c>
      <c r="H112" s="51"/>
      <c r="I112" s="42">
        <f t="shared" si="58"/>
      </c>
      <c r="J112" s="51"/>
      <c r="K112" s="41">
        <f t="shared" si="59"/>
      </c>
      <c r="L112" s="51"/>
      <c r="M112" s="42">
        <f t="shared" si="60"/>
      </c>
      <c r="N112" s="51"/>
      <c r="O112" s="41">
        <f t="shared" si="61"/>
      </c>
      <c r="P112" s="51"/>
      <c r="Q112" s="42">
        <f t="shared" si="62"/>
      </c>
      <c r="R112" s="51"/>
      <c r="S112" s="41">
        <f t="shared" si="63"/>
      </c>
      <c r="T112" s="51"/>
      <c r="U112" s="42">
        <f t="shared" si="64"/>
      </c>
      <c r="V112" s="51"/>
      <c r="W112" s="41">
        <f t="shared" si="65"/>
      </c>
      <c r="X112" s="51"/>
      <c r="Y112" s="42">
        <f t="shared" si="66"/>
      </c>
      <c r="Z112" s="51"/>
      <c r="AA112" s="41">
        <f t="shared" si="67"/>
      </c>
      <c r="AB112" s="51"/>
      <c r="AC112" s="42">
        <f t="shared" si="68"/>
      </c>
      <c r="AD112" s="43">
        <f t="shared" si="69"/>
      </c>
      <c r="AE112" s="44">
        <f t="shared" si="70"/>
      </c>
      <c r="AF112" s="45">
        <f t="shared" si="71"/>
      </c>
      <c r="AG112" s="44">
        <f t="shared" si="72"/>
      </c>
      <c r="AH112" s="44">
        <f t="shared" si="73"/>
      </c>
      <c r="AI112" s="44">
        <f t="shared" si="74"/>
      </c>
      <c r="AJ112" s="68">
        <f t="shared" si="75"/>
      </c>
    </row>
    <row r="113" spans="1:36" s="3" customFormat="1" ht="28.5" customHeight="1">
      <c r="A113" s="39"/>
      <c r="B113" s="67" t="s">
        <v>96</v>
      </c>
      <c r="C113" s="40">
        <v>0.02</v>
      </c>
      <c r="D113" s="51"/>
      <c r="E113" s="50"/>
      <c r="F113" s="51"/>
      <c r="G113" s="41">
        <f t="shared" si="57"/>
      </c>
      <c r="H113" s="51"/>
      <c r="I113" s="42">
        <f t="shared" si="58"/>
      </c>
      <c r="J113" s="51"/>
      <c r="K113" s="41">
        <f t="shared" si="59"/>
      </c>
      <c r="L113" s="51"/>
      <c r="M113" s="42">
        <f t="shared" si="60"/>
      </c>
      <c r="N113" s="51"/>
      <c r="O113" s="41">
        <f t="shared" si="61"/>
      </c>
      <c r="P113" s="51"/>
      <c r="Q113" s="42">
        <f t="shared" si="62"/>
      </c>
      <c r="R113" s="51"/>
      <c r="S113" s="41">
        <f t="shared" si="63"/>
      </c>
      <c r="T113" s="51"/>
      <c r="U113" s="42">
        <f t="shared" si="64"/>
      </c>
      <c r="V113" s="51"/>
      <c r="W113" s="41">
        <f t="shared" si="65"/>
      </c>
      <c r="X113" s="51"/>
      <c r="Y113" s="42">
        <f t="shared" si="66"/>
      </c>
      <c r="Z113" s="51"/>
      <c r="AA113" s="41">
        <f t="shared" si="67"/>
      </c>
      <c r="AB113" s="51"/>
      <c r="AC113" s="42">
        <f t="shared" si="68"/>
      </c>
      <c r="AD113" s="43">
        <f t="shared" si="69"/>
      </c>
      <c r="AE113" s="44">
        <f t="shared" si="70"/>
      </c>
      <c r="AF113" s="45">
        <f t="shared" si="71"/>
      </c>
      <c r="AG113" s="44">
        <f t="shared" si="72"/>
      </c>
      <c r="AH113" s="44">
        <f t="shared" si="73"/>
      </c>
      <c r="AI113" s="44">
        <f t="shared" si="74"/>
      </c>
      <c r="AJ113" s="68">
        <f t="shared" si="75"/>
      </c>
    </row>
    <row r="114" spans="1:36" s="3" customFormat="1" ht="28.5" customHeight="1">
      <c r="A114" s="39"/>
      <c r="B114" s="67" t="s">
        <v>97</v>
      </c>
      <c r="C114" s="40">
        <v>0.02</v>
      </c>
      <c r="D114" s="51"/>
      <c r="E114" s="50"/>
      <c r="F114" s="51"/>
      <c r="G114" s="41">
        <f t="shared" si="57"/>
      </c>
      <c r="H114" s="51"/>
      <c r="I114" s="42">
        <f t="shared" si="58"/>
      </c>
      <c r="J114" s="51"/>
      <c r="K114" s="41">
        <f t="shared" si="59"/>
      </c>
      <c r="L114" s="51"/>
      <c r="M114" s="42">
        <f t="shared" si="60"/>
      </c>
      <c r="N114" s="51"/>
      <c r="O114" s="41">
        <f t="shared" si="61"/>
      </c>
      <c r="P114" s="51"/>
      <c r="Q114" s="42">
        <f t="shared" si="62"/>
      </c>
      <c r="R114" s="51"/>
      <c r="S114" s="41">
        <f t="shared" si="63"/>
      </c>
      <c r="T114" s="51"/>
      <c r="U114" s="42">
        <f t="shared" si="64"/>
      </c>
      <c r="V114" s="51"/>
      <c r="W114" s="41">
        <f t="shared" si="65"/>
      </c>
      <c r="X114" s="51"/>
      <c r="Y114" s="42">
        <f t="shared" si="66"/>
      </c>
      <c r="Z114" s="51"/>
      <c r="AA114" s="41">
        <f t="shared" si="67"/>
      </c>
      <c r="AB114" s="51"/>
      <c r="AC114" s="42">
        <f t="shared" si="68"/>
      </c>
      <c r="AD114" s="43">
        <f t="shared" si="69"/>
      </c>
      <c r="AE114" s="44">
        <f t="shared" si="70"/>
      </c>
      <c r="AF114" s="45">
        <f t="shared" si="71"/>
      </c>
      <c r="AG114" s="44">
        <f t="shared" si="72"/>
      </c>
      <c r="AH114" s="44">
        <f t="shared" si="73"/>
      </c>
      <c r="AI114" s="44">
        <f t="shared" si="74"/>
      </c>
      <c r="AJ114" s="68">
        <f t="shared" si="75"/>
      </c>
    </row>
    <row r="115" spans="1:36" s="3" customFormat="1" ht="28.5" customHeight="1">
      <c r="A115" s="39"/>
      <c r="B115" s="79" t="s">
        <v>98</v>
      </c>
      <c r="C115" s="46">
        <v>0.02</v>
      </c>
      <c r="D115" s="51"/>
      <c r="E115" s="53"/>
      <c r="F115" s="51"/>
      <c r="G115" s="41">
        <f t="shared" si="57"/>
      </c>
      <c r="H115" s="51"/>
      <c r="I115" s="42">
        <f t="shared" si="58"/>
      </c>
      <c r="J115" s="51"/>
      <c r="K115" s="41">
        <f t="shared" si="59"/>
      </c>
      <c r="L115" s="51"/>
      <c r="M115" s="42">
        <f t="shared" si="60"/>
      </c>
      <c r="N115" s="51"/>
      <c r="O115" s="41">
        <f t="shared" si="61"/>
      </c>
      <c r="P115" s="51"/>
      <c r="Q115" s="42">
        <f t="shared" si="62"/>
      </c>
      <c r="R115" s="51"/>
      <c r="S115" s="41">
        <f t="shared" si="63"/>
      </c>
      <c r="T115" s="51"/>
      <c r="U115" s="42">
        <f t="shared" si="64"/>
      </c>
      <c r="V115" s="51"/>
      <c r="W115" s="41">
        <f t="shared" si="65"/>
      </c>
      <c r="X115" s="51"/>
      <c r="Y115" s="42">
        <f t="shared" si="66"/>
      </c>
      <c r="Z115" s="51"/>
      <c r="AA115" s="41">
        <f t="shared" si="67"/>
      </c>
      <c r="AB115" s="51"/>
      <c r="AC115" s="42">
        <f t="shared" si="68"/>
      </c>
      <c r="AD115" s="43">
        <f t="shared" si="69"/>
      </c>
      <c r="AE115" s="44">
        <f t="shared" si="70"/>
      </c>
      <c r="AF115" s="45">
        <f t="shared" si="71"/>
      </c>
      <c r="AG115" s="44">
        <f t="shared" si="72"/>
      </c>
      <c r="AH115" s="44">
        <f t="shared" si="73"/>
      </c>
      <c r="AI115" s="44">
        <f t="shared" si="74"/>
      </c>
      <c r="AJ115" s="68">
        <f t="shared" si="75"/>
      </c>
    </row>
    <row r="116" spans="1:36" s="3" customFormat="1" ht="28.5" customHeight="1">
      <c r="A116" s="39"/>
      <c r="B116" s="79" t="s">
        <v>99</v>
      </c>
      <c r="C116" s="46">
        <v>0.02</v>
      </c>
      <c r="D116" s="51"/>
      <c r="E116" s="53"/>
      <c r="F116" s="51"/>
      <c r="G116" s="41">
        <f t="shared" si="57"/>
      </c>
      <c r="H116" s="51"/>
      <c r="I116" s="42">
        <f t="shared" si="58"/>
      </c>
      <c r="J116" s="51"/>
      <c r="K116" s="41">
        <f t="shared" si="59"/>
      </c>
      <c r="L116" s="51"/>
      <c r="M116" s="42">
        <f t="shared" si="60"/>
      </c>
      <c r="N116" s="51"/>
      <c r="O116" s="41">
        <f t="shared" si="61"/>
      </c>
      <c r="P116" s="51"/>
      <c r="Q116" s="42">
        <f t="shared" si="62"/>
      </c>
      <c r="R116" s="51"/>
      <c r="S116" s="41">
        <f t="shared" si="63"/>
      </c>
      <c r="T116" s="51"/>
      <c r="U116" s="42">
        <f t="shared" si="64"/>
      </c>
      <c r="V116" s="51"/>
      <c r="W116" s="41">
        <f t="shared" si="65"/>
      </c>
      <c r="X116" s="51"/>
      <c r="Y116" s="42">
        <f t="shared" si="66"/>
      </c>
      <c r="Z116" s="51"/>
      <c r="AA116" s="41">
        <f t="shared" si="67"/>
      </c>
      <c r="AB116" s="51"/>
      <c r="AC116" s="42">
        <f t="shared" si="68"/>
      </c>
      <c r="AD116" s="43">
        <f t="shared" si="69"/>
      </c>
      <c r="AE116" s="44">
        <f t="shared" si="70"/>
      </c>
      <c r="AF116" s="45">
        <f t="shared" si="71"/>
      </c>
      <c r="AG116" s="44">
        <f t="shared" si="72"/>
      </c>
      <c r="AH116" s="44">
        <f t="shared" si="73"/>
      </c>
      <c r="AI116" s="44">
        <f t="shared" si="74"/>
      </c>
      <c r="AJ116" s="68">
        <f t="shared" si="75"/>
      </c>
    </row>
    <row r="117" spans="1:36" s="3" customFormat="1" ht="28.5" customHeight="1">
      <c r="A117" s="39"/>
      <c r="B117" s="67" t="s">
        <v>100</v>
      </c>
      <c r="C117" s="40">
        <v>0.05</v>
      </c>
      <c r="D117" s="51"/>
      <c r="E117" s="50"/>
      <c r="F117" s="51"/>
      <c r="G117" s="41">
        <f t="shared" si="57"/>
      </c>
      <c r="H117" s="51"/>
      <c r="I117" s="42">
        <f t="shared" si="58"/>
      </c>
      <c r="J117" s="51"/>
      <c r="K117" s="41">
        <f t="shared" si="59"/>
      </c>
      <c r="L117" s="51"/>
      <c r="M117" s="42">
        <f t="shared" si="60"/>
      </c>
      <c r="N117" s="51"/>
      <c r="O117" s="41">
        <f t="shared" si="61"/>
      </c>
      <c r="P117" s="51"/>
      <c r="Q117" s="42">
        <f t="shared" si="62"/>
      </c>
      <c r="R117" s="51"/>
      <c r="S117" s="41">
        <f t="shared" si="63"/>
      </c>
      <c r="T117" s="51"/>
      <c r="U117" s="42">
        <f t="shared" si="64"/>
      </c>
      <c r="V117" s="51"/>
      <c r="W117" s="41">
        <f t="shared" si="65"/>
      </c>
      <c r="X117" s="51"/>
      <c r="Y117" s="42">
        <f t="shared" si="66"/>
      </c>
      <c r="Z117" s="51"/>
      <c r="AA117" s="41">
        <f t="shared" si="67"/>
      </c>
      <c r="AB117" s="51"/>
      <c r="AC117" s="42">
        <f t="shared" si="68"/>
      </c>
      <c r="AD117" s="43">
        <f t="shared" si="69"/>
      </c>
      <c r="AE117" s="44">
        <f t="shared" si="70"/>
      </c>
      <c r="AF117" s="45">
        <f t="shared" si="71"/>
      </c>
      <c r="AG117" s="44">
        <f t="shared" si="72"/>
      </c>
      <c r="AH117" s="44">
        <f t="shared" si="73"/>
      </c>
      <c r="AI117" s="44">
        <f t="shared" si="74"/>
      </c>
      <c r="AJ117" s="68">
        <f t="shared" si="75"/>
      </c>
    </row>
    <row r="118" spans="1:36" s="3" customFormat="1" ht="28.5" customHeight="1">
      <c r="A118" s="39"/>
      <c r="B118" s="67" t="s">
        <v>101</v>
      </c>
      <c r="C118" s="40">
        <v>0.03</v>
      </c>
      <c r="D118" s="51"/>
      <c r="E118" s="50"/>
      <c r="F118" s="51"/>
      <c r="G118" s="41">
        <f t="shared" si="57"/>
      </c>
      <c r="H118" s="51"/>
      <c r="I118" s="42">
        <f t="shared" si="58"/>
      </c>
      <c r="J118" s="51"/>
      <c r="K118" s="41">
        <f t="shared" si="59"/>
      </c>
      <c r="L118" s="51"/>
      <c r="M118" s="42">
        <f t="shared" si="60"/>
      </c>
      <c r="N118" s="51"/>
      <c r="O118" s="41">
        <f t="shared" si="61"/>
      </c>
      <c r="P118" s="51"/>
      <c r="Q118" s="42">
        <f t="shared" si="62"/>
      </c>
      <c r="R118" s="51"/>
      <c r="S118" s="41">
        <f t="shared" si="63"/>
      </c>
      <c r="T118" s="51"/>
      <c r="U118" s="42">
        <f t="shared" si="64"/>
      </c>
      <c r="V118" s="51"/>
      <c r="W118" s="41">
        <f t="shared" si="65"/>
      </c>
      <c r="X118" s="51"/>
      <c r="Y118" s="42">
        <f t="shared" si="66"/>
      </c>
      <c r="Z118" s="51"/>
      <c r="AA118" s="41">
        <f t="shared" si="67"/>
      </c>
      <c r="AB118" s="51"/>
      <c r="AC118" s="42">
        <f t="shared" si="68"/>
      </c>
      <c r="AD118" s="43">
        <f t="shared" si="69"/>
      </c>
      <c r="AE118" s="44">
        <f t="shared" si="70"/>
      </c>
      <c r="AF118" s="45">
        <f t="shared" si="71"/>
      </c>
      <c r="AG118" s="44">
        <f t="shared" si="72"/>
      </c>
      <c r="AH118" s="44">
        <f t="shared" si="73"/>
      </c>
      <c r="AI118" s="44">
        <f t="shared" si="74"/>
      </c>
      <c r="AJ118" s="68">
        <f t="shared" si="75"/>
      </c>
    </row>
    <row r="119" spans="1:36" s="3" customFormat="1" ht="28.5" customHeight="1" thickBot="1">
      <c r="A119" s="39"/>
      <c r="B119" s="69" t="s">
        <v>102</v>
      </c>
      <c r="C119" s="70">
        <v>0.05</v>
      </c>
      <c r="D119" s="72"/>
      <c r="E119" s="71"/>
      <c r="F119" s="72"/>
      <c r="G119" s="73">
        <f t="shared" si="57"/>
      </c>
      <c r="H119" s="72"/>
      <c r="I119" s="74">
        <f t="shared" si="58"/>
      </c>
      <c r="J119" s="72"/>
      <c r="K119" s="73">
        <f t="shared" si="59"/>
      </c>
      <c r="L119" s="72"/>
      <c r="M119" s="74">
        <f t="shared" si="60"/>
      </c>
      <c r="N119" s="72"/>
      <c r="O119" s="73">
        <f t="shared" si="61"/>
      </c>
      <c r="P119" s="72"/>
      <c r="Q119" s="74">
        <f t="shared" si="62"/>
      </c>
      <c r="R119" s="72"/>
      <c r="S119" s="73">
        <f t="shared" si="63"/>
      </c>
      <c r="T119" s="72"/>
      <c r="U119" s="74">
        <f t="shared" si="64"/>
      </c>
      <c r="V119" s="72"/>
      <c r="W119" s="73">
        <f t="shared" si="65"/>
      </c>
      <c r="X119" s="72"/>
      <c r="Y119" s="74">
        <f t="shared" si="66"/>
      </c>
      <c r="Z119" s="72"/>
      <c r="AA119" s="73">
        <f t="shared" si="67"/>
      </c>
      <c r="AB119" s="72"/>
      <c r="AC119" s="74">
        <f t="shared" si="68"/>
      </c>
      <c r="AD119" s="75">
        <f t="shared" si="69"/>
      </c>
      <c r="AE119" s="76">
        <f t="shared" si="70"/>
      </c>
      <c r="AF119" s="77">
        <f t="shared" si="71"/>
      </c>
      <c r="AG119" s="76">
        <f t="shared" si="72"/>
      </c>
      <c r="AH119" s="76">
        <f t="shared" si="73"/>
      </c>
      <c r="AI119" s="76">
        <f t="shared" si="74"/>
      </c>
      <c r="AJ119" s="78">
        <f t="shared" si="75"/>
      </c>
    </row>
    <row r="120" spans="1:36" s="3" customFormat="1" ht="28.5" customHeight="1">
      <c r="A120" s="39"/>
      <c r="B120" s="56" t="s">
        <v>103</v>
      </c>
      <c r="C120" s="57">
        <v>10</v>
      </c>
      <c r="D120" s="61"/>
      <c r="E120" s="58"/>
      <c r="F120" s="61"/>
      <c r="G120" s="60">
        <f t="shared" si="57"/>
      </c>
      <c r="H120" s="61"/>
      <c r="I120" s="62">
        <f t="shared" si="58"/>
      </c>
      <c r="J120" s="61"/>
      <c r="K120" s="60">
        <f t="shared" si="59"/>
      </c>
      <c r="L120" s="61"/>
      <c r="M120" s="62">
        <f t="shared" si="60"/>
      </c>
      <c r="N120" s="61"/>
      <c r="O120" s="60">
        <f t="shared" si="61"/>
      </c>
      <c r="P120" s="61"/>
      <c r="Q120" s="62">
        <f t="shared" si="62"/>
      </c>
      <c r="R120" s="61"/>
      <c r="S120" s="60">
        <f t="shared" si="63"/>
      </c>
      <c r="T120" s="61"/>
      <c r="U120" s="62">
        <f t="shared" si="64"/>
      </c>
      <c r="V120" s="61"/>
      <c r="W120" s="60">
        <f t="shared" si="65"/>
      </c>
      <c r="X120" s="61"/>
      <c r="Y120" s="62">
        <f t="shared" si="66"/>
      </c>
      <c r="Z120" s="61"/>
      <c r="AA120" s="60">
        <f t="shared" si="67"/>
      </c>
      <c r="AB120" s="61"/>
      <c r="AC120" s="62">
        <f t="shared" si="68"/>
      </c>
      <c r="AD120" s="63">
        <f t="shared" si="69"/>
      </c>
      <c r="AE120" s="64">
        <f t="shared" si="70"/>
      </c>
      <c r="AF120" s="65">
        <f t="shared" si="71"/>
      </c>
      <c r="AG120" s="64">
        <f t="shared" si="72"/>
      </c>
      <c r="AH120" s="64">
        <f t="shared" si="73"/>
      </c>
      <c r="AI120" s="64">
        <f t="shared" si="74"/>
      </c>
      <c r="AJ120" s="66">
        <f t="shared" si="75"/>
      </c>
    </row>
    <row r="121" spans="1:36" s="3" customFormat="1" ht="28.5" customHeight="1">
      <c r="A121" s="39"/>
      <c r="B121" s="67" t="s">
        <v>104</v>
      </c>
      <c r="C121" s="40">
        <v>0.05</v>
      </c>
      <c r="D121" s="51"/>
      <c r="E121" s="50"/>
      <c r="F121" s="51"/>
      <c r="G121" s="41">
        <f t="shared" si="57"/>
      </c>
      <c r="H121" s="51"/>
      <c r="I121" s="42">
        <f t="shared" si="58"/>
      </c>
      <c r="J121" s="51"/>
      <c r="K121" s="41">
        <f t="shared" si="59"/>
      </c>
      <c r="L121" s="51"/>
      <c r="M121" s="42">
        <f t="shared" si="60"/>
      </c>
      <c r="N121" s="51"/>
      <c r="O121" s="41">
        <f t="shared" si="61"/>
      </c>
      <c r="P121" s="51"/>
      <c r="Q121" s="42">
        <f t="shared" si="62"/>
      </c>
      <c r="R121" s="51"/>
      <c r="S121" s="41">
        <f t="shared" si="63"/>
      </c>
      <c r="T121" s="51"/>
      <c r="U121" s="42">
        <f t="shared" si="64"/>
      </c>
      <c r="V121" s="51"/>
      <c r="W121" s="41">
        <f t="shared" si="65"/>
      </c>
      <c r="X121" s="51"/>
      <c r="Y121" s="42">
        <f t="shared" si="66"/>
      </c>
      <c r="Z121" s="51"/>
      <c r="AA121" s="41">
        <f t="shared" si="67"/>
      </c>
      <c r="AB121" s="51"/>
      <c r="AC121" s="42">
        <f t="shared" si="68"/>
      </c>
      <c r="AD121" s="43">
        <f t="shared" si="69"/>
      </c>
      <c r="AE121" s="44">
        <f t="shared" si="70"/>
      </c>
      <c r="AF121" s="45">
        <f t="shared" si="71"/>
      </c>
      <c r="AG121" s="44">
        <f t="shared" si="72"/>
      </c>
      <c r="AH121" s="44">
        <f t="shared" si="73"/>
      </c>
      <c r="AI121" s="44">
        <f t="shared" si="74"/>
      </c>
      <c r="AJ121" s="68">
        <f t="shared" si="75"/>
      </c>
    </row>
    <row r="122" spans="1:36" s="3" customFormat="1" ht="28.5" customHeight="1">
      <c r="A122" s="39"/>
      <c r="B122" s="67" t="s">
        <v>105</v>
      </c>
      <c r="C122" s="40">
        <v>25</v>
      </c>
      <c r="D122" s="51"/>
      <c r="E122" s="50"/>
      <c r="F122" s="51"/>
      <c r="G122" s="41">
        <f t="shared" si="57"/>
      </c>
      <c r="H122" s="51"/>
      <c r="I122" s="42">
        <f t="shared" si="58"/>
      </c>
      <c r="J122" s="51"/>
      <c r="K122" s="41">
        <f t="shared" si="59"/>
      </c>
      <c r="L122" s="51"/>
      <c r="M122" s="42">
        <f t="shared" si="60"/>
      </c>
      <c r="N122" s="51"/>
      <c r="O122" s="41">
        <f t="shared" si="61"/>
      </c>
      <c r="P122" s="51"/>
      <c r="Q122" s="42">
        <f t="shared" si="62"/>
      </c>
      <c r="R122" s="51"/>
      <c r="S122" s="41">
        <f t="shared" si="63"/>
      </c>
      <c r="T122" s="51"/>
      <c r="U122" s="42">
        <f t="shared" si="64"/>
      </c>
      <c r="V122" s="51"/>
      <c r="W122" s="41">
        <f t="shared" si="65"/>
      </c>
      <c r="X122" s="51"/>
      <c r="Y122" s="42">
        <f t="shared" si="66"/>
      </c>
      <c r="Z122" s="51"/>
      <c r="AA122" s="41">
        <f t="shared" si="67"/>
      </c>
      <c r="AB122" s="51"/>
      <c r="AC122" s="42">
        <f t="shared" si="68"/>
      </c>
      <c r="AD122" s="43">
        <f t="shared" si="69"/>
      </c>
      <c r="AE122" s="44">
        <f t="shared" si="70"/>
      </c>
      <c r="AF122" s="45">
        <f t="shared" si="71"/>
      </c>
      <c r="AG122" s="44">
        <f t="shared" si="72"/>
      </c>
      <c r="AH122" s="44">
        <f t="shared" si="73"/>
      </c>
      <c r="AI122" s="44">
        <f t="shared" si="74"/>
      </c>
      <c r="AJ122" s="68">
        <f t="shared" si="75"/>
      </c>
    </row>
    <row r="123" spans="1:36" s="3" customFormat="1" ht="28.5" customHeight="1">
      <c r="A123" s="39"/>
      <c r="B123" s="67" t="s">
        <v>106</v>
      </c>
      <c r="C123" s="40">
        <v>0.5</v>
      </c>
      <c r="D123" s="51"/>
      <c r="E123" s="50"/>
      <c r="F123" s="51"/>
      <c r="G123" s="41">
        <f t="shared" si="57"/>
      </c>
      <c r="H123" s="51"/>
      <c r="I123" s="42">
        <f t="shared" si="58"/>
      </c>
      <c r="J123" s="51"/>
      <c r="K123" s="41">
        <f t="shared" si="59"/>
      </c>
      <c r="L123" s="51"/>
      <c r="M123" s="42">
        <f t="shared" si="60"/>
      </c>
      <c r="N123" s="51"/>
      <c r="O123" s="41">
        <f t="shared" si="61"/>
      </c>
      <c r="P123" s="51"/>
      <c r="Q123" s="42">
        <f t="shared" si="62"/>
      </c>
      <c r="R123" s="51"/>
      <c r="S123" s="41">
        <f t="shared" si="63"/>
      </c>
      <c r="T123" s="51"/>
      <c r="U123" s="42">
        <f t="shared" si="64"/>
      </c>
      <c r="V123" s="51"/>
      <c r="W123" s="41">
        <f t="shared" si="65"/>
      </c>
      <c r="X123" s="51"/>
      <c r="Y123" s="42">
        <f t="shared" si="66"/>
      </c>
      <c r="Z123" s="51"/>
      <c r="AA123" s="41">
        <f t="shared" si="67"/>
      </c>
      <c r="AB123" s="51"/>
      <c r="AC123" s="42">
        <f t="shared" si="68"/>
      </c>
      <c r="AD123" s="43">
        <f t="shared" si="69"/>
      </c>
      <c r="AE123" s="44">
        <f t="shared" si="70"/>
      </c>
      <c r="AF123" s="45">
        <f t="shared" si="71"/>
      </c>
      <c r="AG123" s="44">
        <f t="shared" si="72"/>
      </c>
      <c r="AH123" s="44">
        <f t="shared" si="73"/>
      </c>
      <c r="AI123" s="44">
        <f t="shared" si="74"/>
      </c>
      <c r="AJ123" s="68">
        <f t="shared" si="75"/>
      </c>
    </row>
    <row r="124" spans="1:36" s="3" customFormat="1" ht="28.5" customHeight="1" thickBot="1">
      <c r="A124" s="39"/>
      <c r="B124" s="69" t="s">
        <v>107</v>
      </c>
      <c r="C124" s="70">
        <v>0.1</v>
      </c>
      <c r="D124" s="72"/>
      <c r="E124" s="71"/>
      <c r="F124" s="72"/>
      <c r="G124" s="73">
        <f t="shared" si="57"/>
      </c>
      <c r="H124" s="72"/>
      <c r="I124" s="74">
        <f t="shared" si="58"/>
      </c>
      <c r="J124" s="72"/>
      <c r="K124" s="73">
        <f t="shared" si="59"/>
      </c>
      <c r="L124" s="72"/>
      <c r="M124" s="74">
        <f t="shared" si="60"/>
      </c>
      <c r="N124" s="72"/>
      <c r="O124" s="73">
        <f t="shared" si="61"/>
      </c>
      <c r="P124" s="72"/>
      <c r="Q124" s="74">
        <f t="shared" si="62"/>
      </c>
      <c r="R124" s="72"/>
      <c r="S124" s="73">
        <f t="shared" si="63"/>
      </c>
      <c r="T124" s="72"/>
      <c r="U124" s="74">
        <f t="shared" si="64"/>
      </c>
      <c r="V124" s="72"/>
      <c r="W124" s="73">
        <f t="shared" si="65"/>
      </c>
      <c r="X124" s="72"/>
      <c r="Y124" s="74">
        <f t="shared" si="66"/>
      </c>
      <c r="Z124" s="72"/>
      <c r="AA124" s="73">
        <f t="shared" si="67"/>
      </c>
      <c r="AB124" s="72"/>
      <c r="AC124" s="74">
        <f t="shared" si="68"/>
      </c>
      <c r="AD124" s="75">
        <f t="shared" si="69"/>
      </c>
      <c r="AE124" s="76">
        <f t="shared" si="70"/>
      </c>
      <c r="AF124" s="77">
        <f t="shared" si="71"/>
      </c>
      <c r="AG124" s="76">
        <f t="shared" si="72"/>
      </c>
      <c r="AH124" s="76">
        <f t="shared" si="73"/>
      </c>
      <c r="AI124" s="76">
        <f t="shared" si="74"/>
      </c>
      <c r="AJ124" s="78">
        <f t="shared" si="75"/>
      </c>
    </row>
    <row r="125" spans="1:36" s="3" customFormat="1" ht="28.5" customHeight="1" thickBot="1">
      <c r="A125" s="39"/>
      <c r="B125" s="86" t="s">
        <v>146</v>
      </c>
      <c r="C125" s="87">
        <v>1</v>
      </c>
      <c r="D125" s="89"/>
      <c r="E125" s="88"/>
      <c r="F125" s="89"/>
      <c r="G125" s="90">
        <f t="shared" si="57"/>
      </c>
      <c r="H125" s="89"/>
      <c r="I125" s="91">
        <f t="shared" si="58"/>
      </c>
      <c r="J125" s="89"/>
      <c r="K125" s="90">
        <f t="shared" si="59"/>
      </c>
      <c r="L125" s="89"/>
      <c r="M125" s="91">
        <f t="shared" si="60"/>
      </c>
      <c r="N125" s="89"/>
      <c r="O125" s="90">
        <f t="shared" si="61"/>
      </c>
      <c r="P125" s="89"/>
      <c r="Q125" s="91">
        <f t="shared" si="62"/>
      </c>
      <c r="R125" s="89"/>
      <c r="S125" s="90">
        <f t="shared" si="63"/>
      </c>
      <c r="T125" s="89"/>
      <c r="U125" s="91">
        <f t="shared" si="64"/>
      </c>
      <c r="V125" s="89"/>
      <c r="W125" s="90">
        <f t="shared" si="65"/>
      </c>
      <c r="X125" s="89"/>
      <c r="Y125" s="91">
        <f t="shared" si="66"/>
      </c>
      <c r="Z125" s="89"/>
      <c r="AA125" s="90">
        <f t="shared" si="67"/>
      </c>
      <c r="AB125" s="89"/>
      <c r="AC125" s="91">
        <f t="shared" si="68"/>
      </c>
      <c r="AD125" s="92">
        <f t="shared" si="69"/>
      </c>
      <c r="AE125" s="93">
        <f t="shared" si="70"/>
      </c>
      <c r="AF125" s="94">
        <f t="shared" si="71"/>
      </c>
      <c r="AG125" s="93">
        <f t="shared" si="72"/>
      </c>
      <c r="AH125" s="93">
        <f t="shared" si="73"/>
      </c>
      <c r="AI125" s="93">
        <f t="shared" si="74"/>
      </c>
      <c r="AJ125" s="95">
        <f t="shared" si="75"/>
      </c>
    </row>
  </sheetData>
  <sheetProtection password="CA17" sheet="1" objects="1" scenarios="1"/>
  <printOptions/>
  <pageMargins left="0.5118110236220472" right="0.3937007874015748" top="0.5118110236220472" bottom="0.4724409448818898" header="0.31496062992125984" footer="0.31496062992125984"/>
  <pageSetup fitToHeight="2" fitToWidth="2" horizontalDpi="600" verticalDpi="600" orientation="landscape" paperSize="8" scale="45" r:id="rId3"/>
  <headerFooter>
    <oddHeader>&amp;C&amp;20&amp;K03+000SYNTHESE DES RESULTATS DES ANALYSES DE SURVEILLANCE INITIALE</oddHeader>
  </headerFooter>
  <rowBreaks count="2" manualBreakCount="2">
    <brk id="46" min="1" max="40" man="1"/>
    <brk id="86" min="1" max="40" man="1"/>
  </rowBreaks>
  <colBreaks count="1" manualBreakCount="1">
    <brk id="17" max="124" man="1"/>
  </colBreaks>
  <legacyDrawing r:id="rId2"/>
</worksheet>
</file>

<file path=xl/worksheets/sheet2.xml><?xml version="1.0" encoding="utf-8"?>
<worksheet xmlns="http://schemas.openxmlformats.org/spreadsheetml/2006/main" xmlns:r="http://schemas.openxmlformats.org/officeDocument/2006/relationships">
  <dimension ref="B1:M123"/>
  <sheetViews>
    <sheetView zoomScale="70" zoomScaleNormal="70" zoomScalePageLayoutView="0" workbookViewId="0" topLeftCell="A1">
      <pane xSplit="2" ySplit="7" topLeftCell="C8" activePane="bottomRight" state="frozen"/>
      <selection pane="topLeft" activeCell="A1" sqref="A1"/>
      <selection pane="topRight" activeCell="C1" sqref="C1"/>
      <selection pane="bottomLeft" activeCell="A10" sqref="A10"/>
      <selection pane="bottomRight" activeCell="H8" sqref="H8"/>
    </sheetView>
  </sheetViews>
  <sheetFormatPr defaultColWidth="11.421875" defaultRowHeight="15"/>
  <cols>
    <col min="1" max="1" width="3.421875" style="1" customWidth="1"/>
    <col min="2" max="2" width="69.7109375" style="1" bestFit="1" customWidth="1"/>
    <col min="3" max="3" width="26.28125" style="1" customWidth="1"/>
    <col min="4" max="4" width="13.57421875" style="1" customWidth="1"/>
    <col min="5" max="5" width="14.28125" style="1" customWidth="1"/>
    <col min="6" max="7" width="24.421875" style="1" customWidth="1"/>
    <col min="8" max="8" width="35.28125" style="1" bestFit="1" customWidth="1"/>
    <col min="9" max="9" width="33.28125" style="1" customWidth="1"/>
    <col min="10" max="10" width="7.7109375" style="2" customWidth="1"/>
    <col min="11" max="11" width="42.140625" style="2" customWidth="1"/>
    <col min="12" max="12" width="30.421875" style="1" customWidth="1"/>
    <col min="13" max="13" width="29.00390625" style="1" customWidth="1"/>
    <col min="14" max="16384" width="11.57421875" style="1" customWidth="1"/>
  </cols>
  <sheetData>
    <row r="1" spans="2:3" ht="27" customHeight="1">
      <c r="B1" s="14" t="s">
        <v>133</v>
      </c>
      <c r="C1" s="6">
        <f>IF('1.Tableau de synthèse'!C1="","",'1.Tableau de synthèse'!C1)</f>
      </c>
    </row>
    <row r="2" spans="2:3" ht="27" customHeight="1">
      <c r="B2" s="14" t="s">
        <v>134</v>
      </c>
      <c r="C2" s="6">
        <f>IF('1.Tableau de synthèse'!C2="","",'1.Tableau de synthèse'!C2)</f>
      </c>
    </row>
    <row r="3" spans="2:3" ht="27" customHeight="1">
      <c r="B3" s="14" t="s">
        <v>135</v>
      </c>
      <c r="C3" s="6">
        <f>IF('1.Tableau de synthèse'!C3="","",'1.Tableau de synthèse'!C3)</f>
      </c>
    </row>
    <row r="4" spans="2:9" ht="27" customHeight="1">
      <c r="B4" s="14" t="s">
        <v>136</v>
      </c>
      <c r="C4" s="6">
        <f>IF('1.Tableau de synthèse'!C4="","",'1.Tableau de synthèse'!C4)</f>
      </c>
      <c r="I4" s="1" t="s">
        <v>204</v>
      </c>
    </row>
    <row r="5" spans="2:13" ht="28.5" customHeight="1">
      <c r="B5" s="10"/>
      <c r="C5" s="2"/>
      <c r="F5" s="3"/>
      <c r="G5" s="3"/>
      <c r="H5" s="8"/>
      <c r="I5" s="8"/>
      <c r="J5" s="8"/>
      <c r="K5" s="8"/>
      <c r="L5" s="11"/>
      <c r="M5" s="8"/>
    </row>
    <row r="6" spans="2:13" ht="28.5" customHeight="1">
      <c r="B6" s="10"/>
      <c r="C6" s="2"/>
      <c r="F6" s="3"/>
      <c r="G6" s="3"/>
      <c r="H6" s="13" t="s">
        <v>190</v>
      </c>
      <c r="I6" s="9"/>
      <c r="J6" s="8"/>
      <c r="K6" s="12" t="s">
        <v>191</v>
      </c>
      <c r="L6" s="13" t="s">
        <v>190</v>
      </c>
      <c r="M6" s="9"/>
    </row>
    <row r="7" spans="2:13" ht="69" thickBot="1">
      <c r="B7" s="96" t="s">
        <v>9</v>
      </c>
      <c r="C7" s="96" t="s">
        <v>185</v>
      </c>
      <c r="D7" s="96" t="s">
        <v>194</v>
      </c>
      <c r="E7" s="96" t="s">
        <v>195</v>
      </c>
      <c r="F7" s="96" t="s">
        <v>192</v>
      </c>
      <c r="G7" s="96" t="s">
        <v>193</v>
      </c>
      <c r="H7" s="97" t="s">
        <v>189</v>
      </c>
      <c r="I7" s="96" t="s">
        <v>203</v>
      </c>
      <c r="J7" s="10"/>
      <c r="L7" s="96" t="s">
        <v>189</v>
      </c>
      <c r="M7" s="97" t="s">
        <v>188</v>
      </c>
    </row>
    <row r="8" spans="2:13" s="3" customFormat="1" ht="28.5" customHeight="1">
      <c r="B8" s="98" t="str">
        <f>'1.Tableau de synthèse'!B10</f>
        <v>DCO</v>
      </c>
      <c r="C8" s="99">
        <f>IF('1.Tableau de synthèse'!E10="","",'1.Tableau de synthèse'!E10)</f>
      </c>
      <c r="D8" s="100">
        <f>IF('1.Tableau de synthèse'!AI10="","",'1.Tableau de synthèse'!AI10)</f>
      </c>
      <c r="E8" s="100">
        <f>IF('1.Tableau de synthèse'!AJ10="","",'1.Tableau de synthèse'!AJ10)</f>
      </c>
      <c r="F8" s="101" t="s">
        <v>187</v>
      </c>
      <c r="G8" s="101" t="s">
        <v>187</v>
      </c>
      <c r="H8" s="101" t="s">
        <v>187</v>
      </c>
      <c r="I8" s="102" t="s">
        <v>187</v>
      </c>
      <c r="J8" s="16"/>
      <c r="K8" s="16"/>
      <c r="L8" s="110" t="s">
        <v>187</v>
      </c>
      <c r="M8" s="102" t="s">
        <v>187</v>
      </c>
    </row>
    <row r="9" spans="2:13" s="3" customFormat="1" ht="28.5" customHeight="1">
      <c r="B9" s="103" t="str">
        <f>'1.Tableau de synthèse'!B11</f>
        <v>OU COT</v>
      </c>
      <c r="C9" s="4">
        <f>IF('1.Tableau de synthèse'!E11="","",'1.Tableau de synthèse'!E11)</f>
      </c>
      <c r="D9" s="5">
        <f>IF('1.Tableau de synthèse'!AI11="","",'1.Tableau de synthèse'!AI11)</f>
      </c>
      <c r="E9" s="5">
        <f>IF('1.Tableau de synthèse'!AJ11="","",'1.Tableau de synthèse'!AJ11)</f>
      </c>
      <c r="F9" s="15" t="s">
        <v>187</v>
      </c>
      <c r="G9" s="15" t="s">
        <v>187</v>
      </c>
      <c r="H9" s="15" t="s">
        <v>187</v>
      </c>
      <c r="I9" s="104" t="s">
        <v>187</v>
      </c>
      <c r="J9" s="16"/>
      <c r="K9" s="16"/>
      <c r="L9" s="111" t="s">
        <v>187</v>
      </c>
      <c r="M9" s="104" t="s">
        <v>187</v>
      </c>
    </row>
    <row r="10" spans="2:13" s="3" customFormat="1" ht="28.5" customHeight="1" thickBot="1">
      <c r="B10" s="105" t="str">
        <f>'1.Tableau de synthèse'!B12</f>
        <v>MES</v>
      </c>
      <c r="C10" s="106">
        <f>IF('1.Tableau de synthèse'!E12="","",'1.Tableau de synthèse'!E12)</f>
      </c>
      <c r="D10" s="107">
        <f>IF('1.Tableau de synthèse'!AI12="","",'1.Tableau de synthèse'!AI12)</f>
      </c>
      <c r="E10" s="107">
        <f>IF('1.Tableau de synthèse'!AJ12="","",'1.Tableau de synthèse'!AJ12)</f>
      </c>
      <c r="F10" s="108" t="s">
        <v>187</v>
      </c>
      <c r="G10" s="108" t="s">
        <v>187</v>
      </c>
      <c r="H10" s="108" t="s">
        <v>187</v>
      </c>
      <c r="I10" s="109" t="s">
        <v>187</v>
      </c>
      <c r="J10" s="16"/>
      <c r="K10" s="16"/>
      <c r="L10" s="112" t="s">
        <v>187</v>
      </c>
      <c r="M10" s="109" t="s">
        <v>187</v>
      </c>
    </row>
    <row r="11" spans="2:13" s="3" customFormat="1" ht="28.5" customHeight="1">
      <c r="B11" s="98" t="str">
        <f>'1.Tableau de synthèse'!B13</f>
        <v>TRIBUTYLETAIN CATION  (TBT)</v>
      </c>
      <c r="C11" s="99">
        <f>IF('1.Tableau de synthèse'!E13="","",'1.Tableau de synthèse'!E13)</f>
      </c>
      <c r="D11" s="100">
        <f>IF('1.Tableau de synthèse'!AI13="","",'1.Tableau de synthèse'!AI13)</f>
      </c>
      <c r="E11" s="100">
        <f>IF('1.Tableau de synthèse'!AJ13="","",'1.Tableau de synthèse'!AJ13)</f>
      </c>
      <c r="F11" s="101">
        <v>2</v>
      </c>
      <c r="G11" s="101">
        <v>5</v>
      </c>
      <c r="H11" s="101">
        <f>IF(D11="","",IF(D11&lt;F11,"1.Abandon de suivi",IF(D11&gt;=G11,"3.Surveillance + Programme d'actions","2.Surveillance")))</f>
      </c>
      <c r="I11" s="102">
        <f>IF(E11="","",IF(E11&lt;F11,"1.Abandon de suivi",IF(E11&gt;=G11,"3.Surveillance + Programme d'actions","2.Surveillance")))</f>
      </c>
      <c r="J11" s="16"/>
      <c r="K11" s="16"/>
      <c r="L11" s="110">
        <f>IF(D11="","",IF(D11&lt;F11,"1.Abandon de suivi","2.Surveillance rejet + piezometre"))</f>
      </c>
      <c r="M11" s="102">
        <f>IF(E11="","",IF(E11&lt;F11,"1.Abandon de suivi","2.Surveillance rejet + piezometre"))</f>
      </c>
    </row>
    <row r="12" spans="2:13" s="3" customFormat="1" ht="28.5" customHeight="1">
      <c r="B12" s="103" t="str">
        <f>'1.Tableau de synthèse'!B14</f>
        <v>DIBUTYLETAIN CATION</v>
      </c>
      <c r="C12" s="4">
        <f>IF('1.Tableau de synthèse'!E14="","",'1.Tableau de synthèse'!E14)</f>
      </c>
      <c r="D12" s="5">
        <f>IF('1.Tableau de synthèse'!AI14="","",'1.Tableau de synthèse'!AI14)</f>
      </c>
      <c r="E12" s="5">
        <f>IF('1.Tableau de synthèse'!AJ14="","",'1.Tableau de synthèse'!AJ14)</f>
      </c>
      <c r="F12" s="15">
        <v>300</v>
      </c>
      <c r="G12" s="15">
        <v>500</v>
      </c>
      <c r="H12" s="15">
        <f aca="true" t="shared" si="0" ref="H12:H75">IF(D12="","",IF(D12&lt;F12,"1.Abandon de suivi",IF(D12&gt;=G12,"3.Surveillance + Programme d'actions","2.Surveillance")))</f>
      </c>
      <c r="I12" s="104">
        <f aca="true" t="shared" si="1" ref="I12:I75">IF(E12="","",IF(E12&lt;F12,"1.Abandon de suivi",IF(E12&gt;=G12,"3.Surveillance + Programme d'actions","2.Surveillance")))</f>
      </c>
      <c r="J12" s="16"/>
      <c r="K12" s="16"/>
      <c r="L12" s="111">
        <f aca="true" t="shared" si="2" ref="L12:L75">IF(D12="","",IF(D12&lt;F12,"1.Abandon de suivi","2.Surveillance rejet + piezometre"))</f>
      </c>
      <c r="M12" s="104">
        <f aca="true" t="shared" si="3" ref="M12:M75">IF(E12="","",IF(E12&lt;F12,"1.Abandon de suivi","2.Surveillance rejet + piezometre"))</f>
      </c>
    </row>
    <row r="13" spans="2:13" s="3" customFormat="1" ht="28.5" customHeight="1">
      <c r="B13" s="103" t="str">
        <f>'1.Tableau de synthèse'!B15</f>
        <v>MONOBUTYLETAIN CATION</v>
      </c>
      <c r="C13" s="4">
        <f>IF('1.Tableau de synthèse'!E15="","",'1.Tableau de synthèse'!E15)</f>
      </c>
      <c r="D13" s="5">
        <f>IF('1.Tableau de synthèse'!AI15="","",'1.Tableau de synthèse'!AI15)</f>
      </c>
      <c r="E13" s="5">
        <f>IF('1.Tableau de synthèse'!AJ15="","",'1.Tableau de synthèse'!AJ15)</f>
      </c>
      <c r="F13" s="15">
        <v>300</v>
      </c>
      <c r="G13" s="15">
        <v>500</v>
      </c>
      <c r="H13" s="15">
        <f t="shared" si="0"/>
      </c>
      <c r="I13" s="104">
        <f t="shared" si="1"/>
      </c>
      <c r="J13" s="16"/>
      <c r="K13" s="16"/>
      <c r="L13" s="111">
        <f t="shared" si="2"/>
      </c>
      <c r="M13" s="104">
        <f t="shared" si="3"/>
      </c>
    </row>
    <row r="14" spans="2:13" s="3" customFormat="1" ht="28.5" customHeight="1" thickBot="1">
      <c r="B14" s="105" t="str">
        <f>'1.Tableau de synthèse'!B16</f>
        <v>TRIPHENYLETAIN CATION</v>
      </c>
      <c r="C14" s="106">
        <f>IF('1.Tableau de synthèse'!E16="","",'1.Tableau de synthèse'!E16)</f>
      </c>
      <c r="D14" s="107">
        <f>IF('1.Tableau de synthèse'!AI16="","",'1.Tableau de synthèse'!AI16)</f>
      </c>
      <c r="E14" s="107">
        <f>IF('1.Tableau de synthèse'!AJ16="","",'1.Tableau de synthèse'!AJ16)</f>
      </c>
      <c r="F14" s="108">
        <v>300</v>
      </c>
      <c r="G14" s="108">
        <v>500</v>
      </c>
      <c r="H14" s="108">
        <f t="shared" si="0"/>
      </c>
      <c r="I14" s="109">
        <f t="shared" si="1"/>
      </c>
      <c r="J14" s="16"/>
      <c r="K14" s="16"/>
      <c r="L14" s="112">
        <f t="shared" si="2"/>
      </c>
      <c r="M14" s="109">
        <f t="shared" si="3"/>
      </c>
    </row>
    <row r="15" spans="2:13" s="3" customFormat="1" ht="28.5" customHeight="1">
      <c r="B15" s="98" t="str">
        <f>'1.Tableau de synthèse'!B17</f>
        <v>CADMIUM ET SES COMPOSES </v>
      </c>
      <c r="C15" s="99">
        <f>IF('1.Tableau de synthèse'!E17="","",'1.Tableau de synthèse'!E17)</f>
      </c>
      <c r="D15" s="100">
        <f>IF('1.Tableau de synthèse'!AI17="","",'1.Tableau de synthèse'!AI17)</f>
      </c>
      <c r="E15" s="100">
        <f>IF('1.Tableau de synthèse'!AJ17="","",'1.Tableau de synthèse'!AJ17)</f>
      </c>
      <c r="F15" s="101">
        <v>2</v>
      </c>
      <c r="G15" s="101">
        <v>10</v>
      </c>
      <c r="H15" s="101">
        <f t="shared" si="0"/>
      </c>
      <c r="I15" s="102">
        <f t="shared" si="1"/>
      </c>
      <c r="J15" s="16"/>
      <c r="K15" s="16"/>
      <c r="L15" s="110">
        <f t="shared" si="2"/>
      </c>
      <c r="M15" s="102">
        <f t="shared" si="3"/>
      </c>
    </row>
    <row r="16" spans="2:13" s="3" customFormat="1" ht="28.5" customHeight="1">
      <c r="B16" s="103" t="str">
        <f>'1.Tableau de synthèse'!B18</f>
        <v>PLOMB ET SES COMPOSES</v>
      </c>
      <c r="C16" s="4">
        <f>IF('1.Tableau de synthèse'!E18="","",'1.Tableau de synthèse'!E18)</f>
      </c>
      <c r="D16" s="5">
        <f>IF('1.Tableau de synthèse'!AI18="","",'1.Tableau de synthèse'!AI18)</f>
      </c>
      <c r="E16" s="5">
        <f>IF('1.Tableau de synthèse'!AJ18="","",'1.Tableau de synthèse'!AJ18)</f>
      </c>
      <c r="F16" s="15">
        <v>20</v>
      </c>
      <c r="G16" s="15">
        <v>100</v>
      </c>
      <c r="H16" s="15">
        <f t="shared" si="0"/>
      </c>
      <c r="I16" s="104">
        <f t="shared" si="1"/>
      </c>
      <c r="J16" s="16"/>
      <c r="K16" s="16"/>
      <c r="L16" s="111">
        <f t="shared" si="2"/>
      </c>
      <c r="M16" s="104">
        <f t="shared" si="3"/>
      </c>
    </row>
    <row r="17" spans="2:13" s="3" customFormat="1" ht="28.5" customHeight="1">
      <c r="B17" s="103" t="str">
        <f>'1.Tableau de synthèse'!B19</f>
        <v>MERCURE ET SES COMPOSES</v>
      </c>
      <c r="C17" s="4">
        <f>IF('1.Tableau de synthèse'!E19="","",'1.Tableau de synthèse'!E19)</f>
      </c>
      <c r="D17" s="5">
        <f>IF('1.Tableau de synthèse'!AI19="","",'1.Tableau de synthèse'!AI19)</f>
      </c>
      <c r="E17" s="5">
        <f>IF('1.Tableau de synthèse'!AJ19="","",'1.Tableau de synthèse'!AJ19)</f>
      </c>
      <c r="F17" s="15">
        <v>2</v>
      </c>
      <c r="G17" s="15">
        <v>5</v>
      </c>
      <c r="H17" s="15">
        <f t="shared" si="0"/>
      </c>
      <c r="I17" s="104">
        <f t="shared" si="1"/>
      </c>
      <c r="J17" s="16"/>
      <c r="K17" s="16"/>
      <c r="L17" s="111">
        <f t="shared" si="2"/>
      </c>
      <c r="M17" s="104">
        <f t="shared" si="3"/>
      </c>
    </row>
    <row r="18" spans="2:13" s="3" customFormat="1" ht="28.5" customHeight="1">
      <c r="B18" s="103" t="str">
        <f>'1.Tableau de synthèse'!B20</f>
        <v>NICKEL ET SES COMPOSES</v>
      </c>
      <c r="C18" s="4">
        <f>IF('1.Tableau de synthèse'!E20="","",'1.Tableau de synthèse'!E20)</f>
      </c>
      <c r="D18" s="5">
        <f>IF('1.Tableau de synthèse'!AI20="","",'1.Tableau de synthèse'!AI20)</f>
      </c>
      <c r="E18" s="5">
        <f>IF('1.Tableau de synthèse'!AJ20="","",'1.Tableau de synthèse'!AJ20)</f>
      </c>
      <c r="F18" s="15">
        <v>20</v>
      </c>
      <c r="G18" s="15">
        <v>100</v>
      </c>
      <c r="H18" s="15">
        <f t="shared" si="0"/>
      </c>
      <c r="I18" s="104">
        <f t="shared" si="1"/>
      </c>
      <c r="J18" s="16"/>
      <c r="K18" s="16"/>
      <c r="L18" s="111">
        <f t="shared" si="2"/>
      </c>
      <c r="M18" s="104">
        <f t="shared" si="3"/>
      </c>
    </row>
    <row r="19" spans="2:13" s="3" customFormat="1" ht="28.5" customHeight="1">
      <c r="B19" s="103" t="str">
        <f>'1.Tableau de synthèse'!B21</f>
        <v>ARSENIC ET SES COMPOSES </v>
      </c>
      <c r="C19" s="4">
        <f>IF('1.Tableau de synthèse'!E21="","",'1.Tableau de synthèse'!E21)</f>
      </c>
      <c r="D19" s="5">
        <f>IF('1.Tableau de synthèse'!AI21="","",'1.Tableau de synthèse'!AI21)</f>
      </c>
      <c r="E19" s="5">
        <f>IF('1.Tableau de synthèse'!AJ21="","",'1.Tableau de synthèse'!AJ21)</f>
      </c>
      <c r="F19" s="15">
        <v>10</v>
      </c>
      <c r="G19" s="15">
        <v>100</v>
      </c>
      <c r="H19" s="15">
        <f t="shared" si="0"/>
      </c>
      <c r="I19" s="104">
        <f t="shared" si="1"/>
      </c>
      <c r="J19" s="16"/>
      <c r="K19" s="16"/>
      <c r="L19" s="111">
        <f t="shared" si="2"/>
      </c>
      <c r="M19" s="104">
        <f t="shared" si="3"/>
      </c>
    </row>
    <row r="20" spans="2:13" s="3" customFormat="1" ht="28.5" customHeight="1">
      <c r="B20" s="103" t="str">
        <f>'1.Tableau de synthèse'!B22</f>
        <v>CHROME ET SES COMPOSES</v>
      </c>
      <c r="C20" s="4">
        <f>IF('1.Tableau de synthèse'!E22="","",'1.Tableau de synthèse'!E22)</f>
      </c>
      <c r="D20" s="5">
        <f>IF('1.Tableau de synthèse'!AI22="","",'1.Tableau de synthèse'!AI22)</f>
      </c>
      <c r="E20" s="5">
        <f>IF('1.Tableau de synthèse'!AJ22="","",'1.Tableau de synthèse'!AJ22)</f>
      </c>
      <c r="F20" s="15">
        <v>200</v>
      </c>
      <c r="G20" s="15">
        <v>500</v>
      </c>
      <c r="H20" s="15">
        <f t="shared" si="0"/>
      </c>
      <c r="I20" s="104">
        <f t="shared" si="1"/>
      </c>
      <c r="J20" s="16"/>
      <c r="K20" s="16"/>
      <c r="L20" s="111">
        <f t="shared" si="2"/>
      </c>
      <c r="M20" s="104">
        <f t="shared" si="3"/>
      </c>
    </row>
    <row r="21" spans="2:13" s="3" customFormat="1" ht="28.5" customHeight="1">
      <c r="B21" s="103" t="str">
        <f>'1.Tableau de synthèse'!B23</f>
        <v>CUIVRE ET SES COMPOSES</v>
      </c>
      <c r="C21" s="4">
        <f>IF('1.Tableau de synthèse'!E23="","",'1.Tableau de synthèse'!E23)</f>
      </c>
      <c r="D21" s="5">
        <f>IF('1.Tableau de synthèse'!AI23="","",'1.Tableau de synthèse'!AI23)</f>
      </c>
      <c r="E21" s="5">
        <f>IF('1.Tableau de synthèse'!AJ23="","",'1.Tableau de synthèse'!AJ23)</f>
      </c>
      <c r="F21" s="15">
        <v>200</v>
      </c>
      <c r="G21" s="15">
        <v>500</v>
      </c>
      <c r="H21" s="15">
        <f t="shared" si="0"/>
      </c>
      <c r="I21" s="104">
        <f t="shared" si="1"/>
      </c>
      <c r="J21" s="16"/>
      <c r="K21" s="16"/>
      <c r="L21" s="111">
        <f t="shared" si="2"/>
      </c>
      <c r="M21" s="104">
        <f t="shared" si="3"/>
      </c>
    </row>
    <row r="22" spans="2:13" s="3" customFormat="1" ht="28.5" customHeight="1" thickBot="1">
      <c r="B22" s="105" t="str">
        <f>'1.Tableau de synthèse'!B24</f>
        <v>ZINC ET SES COMPOSES</v>
      </c>
      <c r="C22" s="106">
        <f>IF('1.Tableau de synthèse'!E24="","",'1.Tableau de synthèse'!E24)</f>
      </c>
      <c r="D22" s="107">
        <f>IF('1.Tableau de synthèse'!AI24="","",'1.Tableau de synthèse'!AI24)</f>
      </c>
      <c r="E22" s="107">
        <f>IF('1.Tableau de synthèse'!AJ24="","",'1.Tableau de synthèse'!AJ24)</f>
      </c>
      <c r="F22" s="108">
        <v>200</v>
      </c>
      <c r="G22" s="108">
        <v>500</v>
      </c>
      <c r="H22" s="108">
        <f t="shared" si="0"/>
      </c>
      <c r="I22" s="109">
        <f t="shared" si="1"/>
      </c>
      <c r="J22" s="16"/>
      <c r="K22" s="16"/>
      <c r="L22" s="112">
        <f t="shared" si="2"/>
      </c>
      <c r="M22" s="109">
        <f t="shared" si="3"/>
      </c>
    </row>
    <row r="23" spans="2:13" s="3" customFormat="1" ht="28.5" customHeight="1">
      <c r="B23" s="98" t="str">
        <f>'1.Tableau de synthèse'!B25</f>
        <v>BENZO (A) PYRENE</v>
      </c>
      <c r="C23" s="99">
        <f>IF('1.Tableau de synthèse'!E25="","",'1.Tableau de synthèse'!E25)</f>
      </c>
      <c r="D23" s="100">
        <f>IF('1.Tableau de synthèse'!AI25="","",'1.Tableau de synthèse'!AI25)</f>
      </c>
      <c r="E23" s="100">
        <f>IF('1.Tableau de synthèse'!AJ25="","",'1.Tableau de synthèse'!AJ25)</f>
      </c>
      <c r="F23" s="101">
        <v>2</v>
      </c>
      <c r="G23" s="101">
        <v>10</v>
      </c>
      <c r="H23" s="101">
        <f t="shared" si="0"/>
      </c>
      <c r="I23" s="102">
        <f t="shared" si="1"/>
      </c>
      <c r="J23" s="16"/>
      <c r="K23" s="16"/>
      <c r="L23" s="110">
        <f t="shared" si="2"/>
      </c>
      <c r="M23" s="102">
        <f t="shared" si="3"/>
      </c>
    </row>
    <row r="24" spans="2:13" s="3" customFormat="1" ht="28.5" customHeight="1">
      <c r="B24" s="103" t="str">
        <f>'1.Tableau de synthèse'!B26</f>
        <v>BENZO (B) FLUORANTHENE</v>
      </c>
      <c r="C24" s="4">
        <f>IF('1.Tableau de synthèse'!E26="","",'1.Tableau de synthèse'!E26)</f>
      </c>
      <c r="D24" s="5">
        <f>IF('1.Tableau de synthèse'!AI26="","",'1.Tableau de synthèse'!AI26)</f>
      </c>
      <c r="E24" s="5">
        <f>IF('1.Tableau de synthèse'!AJ26="","",'1.Tableau de synthèse'!AJ26)</f>
      </c>
      <c r="F24" s="15">
        <v>2</v>
      </c>
      <c r="G24" s="15">
        <v>10</v>
      </c>
      <c r="H24" s="15">
        <f t="shared" si="0"/>
      </c>
      <c r="I24" s="104">
        <f t="shared" si="1"/>
      </c>
      <c r="J24" s="16"/>
      <c r="K24" s="16"/>
      <c r="L24" s="111">
        <f t="shared" si="2"/>
      </c>
      <c r="M24" s="104">
        <f t="shared" si="3"/>
      </c>
    </row>
    <row r="25" spans="2:13" s="3" customFormat="1" ht="28.5" customHeight="1">
      <c r="B25" s="103" t="str">
        <f>'1.Tableau de synthèse'!B27</f>
        <v>BENZO (G,H,I) PÉRYLÈNE</v>
      </c>
      <c r="C25" s="4">
        <f>IF('1.Tableau de synthèse'!E27="","",'1.Tableau de synthèse'!E27)</f>
      </c>
      <c r="D25" s="5">
        <f>IF('1.Tableau de synthèse'!AI27="","",'1.Tableau de synthèse'!AI27)</f>
      </c>
      <c r="E25" s="5">
        <f>IF('1.Tableau de synthèse'!AJ27="","",'1.Tableau de synthèse'!AJ27)</f>
      </c>
      <c r="F25" s="15">
        <v>2</v>
      </c>
      <c r="G25" s="15">
        <v>10</v>
      </c>
      <c r="H25" s="15">
        <f t="shared" si="0"/>
      </c>
      <c r="I25" s="104">
        <f t="shared" si="1"/>
      </c>
      <c r="J25" s="16"/>
      <c r="K25" s="16"/>
      <c r="L25" s="111">
        <f t="shared" si="2"/>
      </c>
      <c r="M25" s="104">
        <f t="shared" si="3"/>
      </c>
    </row>
    <row r="26" spans="2:13" s="3" customFormat="1" ht="28.5" customHeight="1">
      <c r="B26" s="103" t="str">
        <f>'1.Tableau de synthèse'!B28</f>
        <v>BENZO (K) FLUORANTHENE</v>
      </c>
      <c r="C26" s="4">
        <f>IF('1.Tableau de synthèse'!E28="","",'1.Tableau de synthèse'!E28)</f>
      </c>
      <c r="D26" s="5">
        <f>IF('1.Tableau de synthèse'!AI28="","",'1.Tableau de synthèse'!AI28)</f>
      </c>
      <c r="E26" s="5">
        <f>IF('1.Tableau de synthèse'!AJ28="","",'1.Tableau de synthèse'!AJ28)</f>
      </c>
      <c r="F26" s="15">
        <v>2</v>
      </c>
      <c r="G26" s="15">
        <v>10</v>
      </c>
      <c r="H26" s="15">
        <f t="shared" si="0"/>
      </c>
      <c r="I26" s="104">
        <f t="shared" si="1"/>
      </c>
      <c r="J26" s="16"/>
      <c r="K26" s="16"/>
      <c r="L26" s="111">
        <f t="shared" si="2"/>
      </c>
      <c r="M26" s="104">
        <f t="shared" si="3"/>
      </c>
    </row>
    <row r="27" spans="2:13" s="3" customFormat="1" ht="28.5" customHeight="1">
      <c r="B27" s="103" t="str">
        <f>'1.Tableau de synthèse'!B29</f>
        <v>INDENO (1,2,3-CD) PYRENE</v>
      </c>
      <c r="C27" s="4">
        <f>IF('1.Tableau de synthèse'!E29="","",'1.Tableau de synthèse'!E29)</f>
      </c>
      <c r="D27" s="5">
        <f>IF('1.Tableau de synthèse'!AI29="","",'1.Tableau de synthèse'!AI29)</f>
      </c>
      <c r="E27" s="5">
        <f>IF('1.Tableau de synthèse'!AJ29="","",'1.Tableau de synthèse'!AJ29)</f>
      </c>
      <c r="F27" s="15">
        <v>2</v>
      </c>
      <c r="G27" s="15">
        <v>10</v>
      </c>
      <c r="H27" s="15">
        <f t="shared" si="0"/>
      </c>
      <c r="I27" s="104">
        <f t="shared" si="1"/>
      </c>
      <c r="J27" s="16"/>
      <c r="K27" s="16"/>
      <c r="L27" s="111">
        <f t="shared" si="2"/>
      </c>
      <c r="M27" s="104">
        <f t="shared" si="3"/>
      </c>
    </row>
    <row r="28" spans="2:13" s="3" customFormat="1" ht="28.5" customHeight="1">
      <c r="B28" s="103" t="str">
        <f>'1.Tableau de synthèse'!B30</f>
        <v>ANTHRACENE</v>
      </c>
      <c r="C28" s="4">
        <f>IF('1.Tableau de synthèse'!E30="","",'1.Tableau de synthèse'!E30)</f>
      </c>
      <c r="D28" s="5">
        <f>IF('1.Tableau de synthèse'!AI30="","",'1.Tableau de synthèse'!AI30)</f>
      </c>
      <c r="E28" s="5">
        <f>IF('1.Tableau de synthèse'!AJ30="","",'1.Tableau de synthèse'!AJ30)</f>
      </c>
      <c r="F28" s="15">
        <v>2</v>
      </c>
      <c r="G28" s="15">
        <v>10</v>
      </c>
      <c r="H28" s="15">
        <f t="shared" si="0"/>
      </c>
      <c r="I28" s="104">
        <f t="shared" si="1"/>
      </c>
      <c r="J28" s="16"/>
      <c r="K28" s="16"/>
      <c r="L28" s="111">
        <f t="shared" si="2"/>
      </c>
      <c r="M28" s="104">
        <f t="shared" si="3"/>
      </c>
    </row>
    <row r="29" spans="2:13" s="3" customFormat="1" ht="28.5" customHeight="1">
      <c r="B29" s="103" t="str">
        <f>'1.Tableau de synthèse'!B31</f>
        <v>NAPHTALENE</v>
      </c>
      <c r="C29" s="4">
        <f>IF('1.Tableau de synthèse'!E31="","",'1.Tableau de synthèse'!E31)</f>
      </c>
      <c r="D29" s="5">
        <f>IF('1.Tableau de synthèse'!AI31="","",'1.Tableau de synthèse'!AI31)</f>
      </c>
      <c r="E29" s="5">
        <f>IF('1.Tableau de synthèse'!AJ31="","",'1.Tableau de synthèse'!AJ31)</f>
      </c>
      <c r="F29" s="15">
        <v>20</v>
      </c>
      <c r="G29" s="15">
        <v>100</v>
      </c>
      <c r="H29" s="15">
        <f t="shared" si="0"/>
      </c>
      <c r="I29" s="104">
        <f t="shared" si="1"/>
      </c>
      <c r="J29" s="16"/>
      <c r="K29" s="16"/>
      <c r="L29" s="111">
        <f t="shared" si="2"/>
      </c>
      <c r="M29" s="104">
        <f t="shared" si="3"/>
      </c>
    </row>
    <row r="30" spans="2:13" s="3" customFormat="1" ht="28.5" customHeight="1">
      <c r="B30" s="103" t="str">
        <f>'1.Tableau de synthèse'!B32</f>
        <v>FLUORANTHENE</v>
      </c>
      <c r="C30" s="4">
        <f>IF('1.Tableau de synthèse'!E32="","",'1.Tableau de synthèse'!E32)</f>
      </c>
      <c r="D30" s="5">
        <f>IF('1.Tableau de synthèse'!AI32="","",'1.Tableau de synthèse'!AI32)</f>
      </c>
      <c r="E30" s="5">
        <f>IF('1.Tableau de synthèse'!AJ32="","",'1.Tableau de synthèse'!AJ32)</f>
      </c>
      <c r="F30" s="15">
        <v>4</v>
      </c>
      <c r="G30" s="15">
        <v>30</v>
      </c>
      <c r="H30" s="15">
        <f t="shared" si="0"/>
      </c>
      <c r="I30" s="104">
        <f t="shared" si="1"/>
      </c>
      <c r="J30" s="16"/>
      <c r="K30" s="16"/>
      <c r="L30" s="111">
        <f t="shared" si="2"/>
      </c>
      <c r="M30" s="104">
        <f t="shared" si="3"/>
      </c>
    </row>
    <row r="31" spans="2:13" s="3" customFormat="1" ht="28.5" customHeight="1" thickBot="1">
      <c r="B31" s="105" t="str">
        <f>'1.Tableau de synthèse'!B33</f>
        <v>ACENAPHTENE</v>
      </c>
      <c r="C31" s="106">
        <f>IF('1.Tableau de synthèse'!E33="","",'1.Tableau de synthèse'!E33)</f>
      </c>
      <c r="D31" s="107">
        <f>IF('1.Tableau de synthèse'!AI33="","",'1.Tableau de synthèse'!AI33)</f>
      </c>
      <c r="E31" s="107">
        <f>IF('1.Tableau de synthèse'!AJ33="","",'1.Tableau de synthèse'!AJ33)</f>
      </c>
      <c r="F31" s="108">
        <v>300</v>
      </c>
      <c r="G31" s="108">
        <v>500</v>
      </c>
      <c r="H31" s="108">
        <f t="shared" si="0"/>
      </c>
      <c r="I31" s="109">
        <f t="shared" si="1"/>
      </c>
      <c r="J31" s="16"/>
      <c r="K31" s="16"/>
      <c r="L31" s="112">
        <f t="shared" si="2"/>
      </c>
      <c r="M31" s="109">
        <f t="shared" si="3"/>
      </c>
    </row>
    <row r="32" spans="2:13" s="3" customFormat="1" ht="28.5" customHeight="1">
      <c r="B32" s="98" t="str">
        <f>'1.Tableau de synthèse'!B34</f>
        <v>PCB 28                                      </v>
      </c>
      <c r="C32" s="99">
        <f>IF('1.Tableau de synthèse'!E34="","",'1.Tableau de synthèse'!E34)</f>
      </c>
      <c r="D32" s="100">
        <f>IF('1.Tableau de synthèse'!AI34="","",'1.Tableau de synthèse'!AI34)</f>
      </c>
      <c r="E32" s="100">
        <f>IF('1.Tableau de synthèse'!AJ34="","",'1.Tableau de synthèse'!AJ34)</f>
      </c>
      <c r="F32" s="101">
        <v>2</v>
      </c>
      <c r="G32" s="101">
        <v>5</v>
      </c>
      <c r="H32" s="101">
        <f t="shared" si="0"/>
      </c>
      <c r="I32" s="102">
        <f t="shared" si="1"/>
      </c>
      <c r="J32" s="16"/>
      <c r="K32" s="16"/>
      <c r="L32" s="110">
        <f t="shared" si="2"/>
      </c>
      <c r="M32" s="102">
        <f t="shared" si="3"/>
      </c>
    </row>
    <row r="33" spans="2:13" s="3" customFormat="1" ht="28.5" customHeight="1">
      <c r="B33" s="103" t="str">
        <f>'1.Tableau de synthèse'!B35</f>
        <v>PCB 52                                       </v>
      </c>
      <c r="C33" s="4">
        <f>IF('1.Tableau de synthèse'!E35="","",'1.Tableau de synthèse'!E35)</f>
      </c>
      <c r="D33" s="5">
        <f>IF('1.Tableau de synthèse'!AI35="","",'1.Tableau de synthèse'!AI35)</f>
      </c>
      <c r="E33" s="5">
        <f>IF('1.Tableau de synthèse'!AJ35="","",'1.Tableau de synthèse'!AJ35)</f>
      </c>
      <c r="F33" s="15">
        <v>2</v>
      </c>
      <c r="G33" s="15">
        <v>5</v>
      </c>
      <c r="H33" s="15">
        <f t="shared" si="0"/>
      </c>
      <c r="I33" s="104">
        <f t="shared" si="1"/>
      </c>
      <c r="J33" s="16"/>
      <c r="K33" s="16"/>
      <c r="L33" s="111">
        <f t="shared" si="2"/>
      </c>
      <c r="M33" s="104">
        <f t="shared" si="3"/>
      </c>
    </row>
    <row r="34" spans="2:13" s="3" customFormat="1" ht="28.5" customHeight="1">
      <c r="B34" s="103" t="str">
        <f>'1.Tableau de synthèse'!B36</f>
        <v>PCB 101                                        </v>
      </c>
      <c r="C34" s="4">
        <f>IF('1.Tableau de synthèse'!E36="","",'1.Tableau de synthèse'!E36)</f>
      </c>
      <c r="D34" s="5">
        <f>IF('1.Tableau de synthèse'!AI36="","",'1.Tableau de synthèse'!AI36)</f>
      </c>
      <c r="E34" s="5">
        <f>IF('1.Tableau de synthèse'!AJ36="","",'1.Tableau de synthèse'!AJ36)</f>
      </c>
      <c r="F34" s="15">
        <v>2</v>
      </c>
      <c r="G34" s="15">
        <v>5</v>
      </c>
      <c r="H34" s="15">
        <f t="shared" si="0"/>
      </c>
      <c r="I34" s="104">
        <f t="shared" si="1"/>
      </c>
      <c r="J34" s="16"/>
      <c r="K34" s="16"/>
      <c r="L34" s="111">
        <f t="shared" si="2"/>
      </c>
      <c r="M34" s="104">
        <f t="shared" si="3"/>
      </c>
    </row>
    <row r="35" spans="2:13" s="3" customFormat="1" ht="28.5" customHeight="1">
      <c r="B35" s="103" t="str">
        <f>'1.Tableau de synthèse'!B37</f>
        <v>PCB 118 </v>
      </c>
      <c r="C35" s="4">
        <f>IF('1.Tableau de synthèse'!E37="","",'1.Tableau de synthèse'!E37)</f>
      </c>
      <c r="D35" s="5">
        <f>IF('1.Tableau de synthèse'!AI37="","",'1.Tableau de synthèse'!AI37)</f>
      </c>
      <c r="E35" s="5">
        <f>IF('1.Tableau de synthèse'!AJ37="","",'1.Tableau de synthèse'!AJ37)</f>
      </c>
      <c r="F35" s="15">
        <v>2</v>
      </c>
      <c r="G35" s="15">
        <v>5</v>
      </c>
      <c r="H35" s="15">
        <f t="shared" si="0"/>
      </c>
      <c r="I35" s="104">
        <f t="shared" si="1"/>
      </c>
      <c r="J35" s="16"/>
      <c r="K35" s="16"/>
      <c r="L35" s="111">
        <f t="shared" si="2"/>
      </c>
      <c r="M35" s="104">
        <f t="shared" si="3"/>
      </c>
    </row>
    <row r="36" spans="2:13" s="3" customFormat="1" ht="28.5" customHeight="1">
      <c r="B36" s="103" t="str">
        <f>'1.Tableau de synthèse'!B38</f>
        <v>PCB 138                       </v>
      </c>
      <c r="C36" s="4">
        <f>IF('1.Tableau de synthèse'!E38="","",'1.Tableau de synthèse'!E38)</f>
      </c>
      <c r="D36" s="5">
        <f>IF('1.Tableau de synthèse'!AI38="","",'1.Tableau de synthèse'!AI38)</f>
      </c>
      <c r="E36" s="5">
        <f>IF('1.Tableau de synthèse'!AJ38="","",'1.Tableau de synthèse'!AJ38)</f>
      </c>
      <c r="F36" s="15">
        <v>2</v>
      </c>
      <c r="G36" s="15">
        <v>5</v>
      </c>
      <c r="H36" s="15">
        <f t="shared" si="0"/>
      </c>
      <c r="I36" s="104">
        <f t="shared" si="1"/>
      </c>
      <c r="J36" s="16"/>
      <c r="K36" s="16"/>
      <c r="L36" s="111">
        <f t="shared" si="2"/>
      </c>
      <c r="M36" s="104">
        <f t="shared" si="3"/>
      </c>
    </row>
    <row r="37" spans="2:13" s="3" customFormat="1" ht="28.5" customHeight="1">
      <c r="B37" s="103" t="str">
        <f>'1.Tableau de synthèse'!B39</f>
        <v>PCB 153                                 </v>
      </c>
      <c r="C37" s="4">
        <f>IF('1.Tableau de synthèse'!E39="","",'1.Tableau de synthèse'!E39)</f>
      </c>
      <c r="D37" s="5">
        <f>IF('1.Tableau de synthèse'!AI39="","",'1.Tableau de synthèse'!AI39)</f>
      </c>
      <c r="E37" s="5">
        <f>IF('1.Tableau de synthèse'!AJ39="","",'1.Tableau de synthèse'!AJ39)</f>
      </c>
      <c r="F37" s="15">
        <v>2</v>
      </c>
      <c r="G37" s="15">
        <v>5</v>
      </c>
      <c r="H37" s="15">
        <f t="shared" si="0"/>
      </c>
      <c r="I37" s="104">
        <f t="shared" si="1"/>
      </c>
      <c r="J37" s="16"/>
      <c r="K37" s="16"/>
      <c r="L37" s="111">
        <f t="shared" si="2"/>
      </c>
      <c r="M37" s="104">
        <f t="shared" si="3"/>
      </c>
    </row>
    <row r="38" spans="2:13" s="3" customFormat="1" ht="28.5" customHeight="1" thickBot="1">
      <c r="B38" s="105" t="str">
        <f>'1.Tableau de synthèse'!B40</f>
        <v>PCB 180                                      </v>
      </c>
      <c r="C38" s="106">
        <f>IF('1.Tableau de synthèse'!E40="","",'1.Tableau de synthèse'!E40)</f>
      </c>
      <c r="D38" s="107">
        <f>IF('1.Tableau de synthèse'!AI40="","",'1.Tableau de synthèse'!AI40)</f>
      </c>
      <c r="E38" s="107">
        <f>IF('1.Tableau de synthèse'!AJ40="","",'1.Tableau de synthèse'!AJ40)</f>
      </c>
      <c r="F38" s="108">
        <v>2</v>
      </c>
      <c r="G38" s="108">
        <v>5</v>
      </c>
      <c r="H38" s="108">
        <f t="shared" si="0"/>
      </c>
      <c r="I38" s="109">
        <f t="shared" si="1"/>
      </c>
      <c r="J38" s="16"/>
      <c r="K38" s="16"/>
      <c r="L38" s="112">
        <f t="shared" si="2"/>
      </c>
      <c r="M38" s="109">
        <f t="shared" si="3"/>
      </c>
    </row>
    <row r="39" spans="2:13" s="3" customFormat="1" ht="28.5" customHeight="1">
      <c r="B39" s="98" t="str">
        <f>'1.Tableau de synthèse'!B41</f>
        <v>HEXACHLOROBENZENE</v>
      </c>
      <c r="C39" s="99">
        <f>IF('1.Tableau de synthèse'!E41="","",'1.Tableau de synthèse'!E41)</f>
      </c>
      <c r="D39" s="100">
        <f>IF('1.Tableau de synthèse'!AI41="","",'1.Tableau de synthèse'!AI41)</f>
      </c>
      <c r="E39" s="100">
        <f>IF('1.Tableau de synthèse'!AJ41="","",'1.Tableau de synthèse'!AJ41)</f>
      </c>
      <c r="F39" s="101">
        <v>2</v>
      </c>
      <c r="G39" s="101">
        <v>5</v>
      </c>
      <c r="H39" s="101">
        <f t="shared" si="0"/>
      </c>
      <c r="I39" s="102">
        <f t="shared" si="1"/>
      </c>
      <c r="J39" s="16"/>
      <c r="K39" s="16"/>
      <c r="L39" s="110">
        <f t="shared" si="2"/>
      </c>
      <c r="M39" s="102">
        <f t="shared" si="3"/>
      </c>
    </row>
    <row r="40" spans="2:13" s="3" customFormat="1" ht="28.5" customHeight="1">
      <c r="B40" s="103" t="str">
        <f>'1.Tableau de synthèse'!B42</f>
        <v>PENTACHLOROBENZENE</v>
      </c>
      <c r="C40" s="4">
        <f>IF('1.Tableau de synthèse'!E42="","",'1.Tableau de synthèse'!E42)</f>
      </c>
      <c r="D40" s="5">
        <f>IF('1.Tableau de synthèse'!AI42="","",'1.Tableau de synthèse'!AI42)</f>
      </c>
      <c r="E40" s="5">
        <f>IF('1.Tableau de synthèse'!AJ42="","",'1.Tableau de synthèse'!AJ42)</f>
      </c>
      <c r="F40" s="15">
        <v>2</v>
      </c>
      <c r="G40" s="15">
        <v>5</v>
      </c>
      <c r="H40" s="15">
        <f t="shared" si="0"/>
      </c>
      <c r="I40" s="104">
        <f t="shared" si="1"/>
      </c>
      <c r="J40" s="16"/>
      <c r="K40" s="16"/>
      <c r="L40" s="111">
        <f t="shared" si="2"/>
      </c>
      <c r="M40" s="104">
        <f t="shared" si="3"/>
      </c>
    </row>
    <row r="41" spans="2:13" s="3" customFormat="1" ht="28.5" customHeight="1">
      <c r="B41" s="103" t="str">
        <f>'1.Tableau de synthèse'!B43</f>
        <v>1,2,4 TRICHLOROBENZENE (TCB)</v>
      </c>
      <c r="C41" s="4">
        <f>IF('1.Tableau de synthèse'!E43="","",'1.Tableau de synthèse'!E43)</f>
      </c>
      <c r="D41" s="5">
        <f>IF('1.Tableau de synthèse'!AI43="","",'1.Tableau de synthèse'!AI43)</f>
      </c>
      <c r="E41" s="5">
        <f>IF('1.Tableau de synthèse'!AJ43="","",'1.Tableau de synthèse'!AJ43)</f>
      </c>
      <c r="F41" s="15">
        <v>4</v>
      </c>
      <c r="G41" s="15">
        <v>30</v>
      </c>
      <c r="H41" s="15">
        <f t="shared" si="0"/>
      </c>
      <c r="I41" s="104">
        <f t="shared" si="1"/>
      </c>
      <c r="J41" s="16"/>
      <c r="K41" s="16"/>
      <c r="L41" s="111">
        <f t="shared" si="2"/>
      </c>
      <c r="M41" s="104">
        <f t="shared" si="3"/>
      </c>
    </row>
    <row r="42" spans="2:13" s="3" customFormat="1" ht="28.5" customHeight="1">
      <c r="B42" s="103" t="str">
        <f>'1.Tableau de synthèse'!B44</f>
        <v>1,2,3 TRICHLOROBENZENE</v>
      </c>
      <c r="C42" s="4">
        <f>IF('1.Tableau de synthèse'!E44="","",'1.Tableau de synthèse'!E44)</f>
      </c>
      <c r="D42" s="5">
        <f>IF('1.Tableau de synthèse'!AI44="","",'1.Tableau de synthèse'!AI44)</f>
      </c>
      <c r="E42" s="5">
        <f>IF('1.Tableau de synthèse'!AJ44="","",'1.Tableau de synthèse'!AJ44)</f>
      </c>
      <c r="F42" s="15">
        <v>4</v>
      </c>
      <c r="G42" s="15">
        <v>30</v>
      </c>
      <c r="H42" s="15">
        <f t="shared" si="0"/>
      </c>
      <c r="I42" s="104">
        <f t="shared" si="1"/>
      </c>
      <c r="J42" s="16"/>
      <c r="K42" s="16"/>
      <c r="L42" s="111">
        <f t="shared" si="2"/>
      </c>
      <c r="M42" s="104">
        <f t="shared" si="3"/>
      </c>
    </row>
    <row r="43" spans="2:13" s="3" customFormat="1" ht="28.5" customHeight="1">
      <c r="B43" s="103" t="str">
        <f>'1.Tableau de synthèse'!B45</f>
        <v>1,3,5 TRICHLOROBENZENE</v>
      </c>
      <c r="C43" s="4">
        <f>IF('1.Tableau de synthèse'!E45="","",'1.Tableau de synthèse'!E45)</f>
      </c>
      <c r="D43" s="5">
        <f>IF('1.Tableau de synthèse'!AI45="","",'1.Tableau de synthèse'!AI45)</f>
      </c>
      <c r="E43" s="5">
        <f>IF('1.Tableau de synthèse'!AJ45="","",'1.Tableau de synthèse'!AJ45)</f>
      </c>
      <c r="F43" s="15">
        <v>4</v>
      </c>
      <c r="G43" s="15">
        <v>30</v>
      </c>
      <c r="H43" s="15">
        <f t="shared" si="0"/>
      </c>
      <c r="I43" s="104">
        <f t="shared" si="1"/>
      </c>
      <c r="J43" s="16"/>
      <c r="K43" s="16"/>
      <c r="L43" s="111">
        <f t="shared" si="2"/>
      </c>
      <c r="M43" s="104">
        <f t="shared" si="3"/>
      </c>
    </row>
    <row r="44" spans="2:13" s="3" customFormat="1" ht="28.5" customHeight="1">
      <c r="B44" s="103" t="str">
        <f>'1.Tableau de synthèse'!B46</f>
        <v>CHLOROBENZENE</v>
      </c>
      <c r="C44" s="4">
        <f>IF('1.Tableau de synthèse'!E46="","",'1.Tableau de synthèse'!E46)</f>
      </c>
      <c r="D44" s="5">
        <f>IF('1.Tableau de synthèse'!AI46="","",'1.Tableau de synthèse'!AI46)</f>
      </c>
      <c r="E44" s="5">
        <f>IF('1.Tableau de synthèse'!AJ46="","",'1.Tableau de synthèse'!AJ46)</f>
      </c>
      <c r="F44" s="15">
        <v>300</v>
      </c>
      <c r="G44" s="15">
        <v>1000</v>
      </c>
      <c r="H44" s="15">
        <f t="shared" si="0"/>
      </c>
      <c r="I44" s="104">
        <f t="shared" si="1"/>
      </c>
      <c r="J44" s="16"/>
      <c r="K44" s="16"/>
      <c r="L44" s="111">
        <f t="shared" si="2"/>
      </c>
      <c r="M44" s="104">
        <f t="shared" si="3"/>
      </c>
    </row>
    <row r="45" spans="2:13" s="3" customFormat="1" ht="28.5" customHeight="1">
      <c r="B45" s="103" t="str">
        <f>'1.Tableau de synthèse'!B47</f>
        <v>1,2 DICHLOROBENZENE</v>
      </c>
      <c r="C45" s="4">
        <f>IF('1.Tableau de synthèse'!E47="","",'1.Tableau de synthèse'!E47)</f>
      </c>
      <c r="D45" s="5">
        <f>IF('1.Tableau de synthèse'!AI47="","",'1.Tableau de synthèse'!AI47)</f>
      </c>
      <c r="E45" s="5">
        <f>IF('1.Tableau de synthèse'!AJ47="","",'1.Tableau de synthèse'!AJ47)</f>
      </c>
      <c r="F45" s="15">
        <v>300</v>
      </c>
      <c r="G45" s="15">
        <v>500</v>
      </c>
      <c r="H45" s="15">
        <f t="shared" si="0"/>
      </c>
      <c r="I45" s="104">
        <f t="shared" si="1"/>
      </c>
      <c r="J45" s="16"/>
      <c r="K45" s="16"/>
      <c r="L45" s="111">
        <f t="shared" si="2"/>
      </c>
      <c r="M45" s="104">
        <f t="shared" si="3"/>
      </c>
    </row>
    <row r="46" spans="2:13" s="3" customFormat="1" ht="28.5" customHeight="1">
      <c r="B46" s="103" t="str">
        <f>'1.Tableau de synthèse'!B48</f>
        <v>1,3 DICHLOROBENZENE</v>
      </c>
      <c r="C46" s="4">
        <f>IF('1.Tableau de synthèse'!E48="","",'1.Tableau de synthèse'!E48)</f>
      </c>
      <c r="D46" s="5">
        <f>IF('1.Tableau de synthèse'!AI48="","",'1.Tableau de synthèse'!AI48)</f>
      </c>
      <c r="E46" s="5">
        <f>IF('1.Tableau de synthèse'!AJ48="","",'1.Tableau de synthèse'!AJ48)</f>
      </c>
      <c r="F46" s="15">
        <v>300</v>
      </c>
      <c r="G46" s="15">
        <v>500</v>
      </c>
      <c r="H46" s="15">
        <f t="shared" si="0"/>
      </c>
      <c r="I46" s="104">
        <f t="shared" si="1"/>
      </c>
      <c r="J46" s="16"/>
      <c r="K46" s="16"/>
      <c r="L46" s="111">
        <f t="shared" si="2"/>
      </c>
      <c r="M46" s="104">
        <f t="shared" si="3"/>
      </c>
    </row>
    <row r="47" spans="2:13" s="3" customFormat="1" ht="28.5" customHeight="1">
      <c r="B47" s="103" t="str">
        <f>'1.Tableau de synthèse'!B49</f>
        <v>1,4 DICHLOROBENZENE</v>
      </c>
      <c r="C47" s="4">
        <f>IF('1.Tableau de synthèse'!E49="","",'1.Tableau de synthèse'!E49)</f>
      </c>
      <c r="D47" s="5">
        <f>IF('1.Tableau de synthèse'!AI49="","",'1.Tableau de synthèse'!AI49)</f>
      </c>
      <c r="E47" s="5">
        <f>IF('1.Tableau de synthèse'!AJ49="","",'1.Tableau de synthèse'!AJ49)</f>
      </c>
      <c r="F47" s="15">
        <v>300</v>
      </c>
      <c r="G47" s="15">
        <v>500</v>
      </c>
      <c r="H47" s="15">
        <f t="shared" si="0"/>
      </c>
      <c r="I47" s="104">
        <f t="shared" si="1"/>
      </c>
      <c r="J47" s="16"/>
      <c r="K47" s="16"/>
      <c r="L47" s="111">
        <f t="shared" si="2"/>
      </c>
      <c r="M47" s="104">
        <f t="shared" si="3"/>
      </c>
    </row>
    <row r="48" spans="2:13" s="3" customFormat="1" ht="28.5" customHeight="1">
      <c r="B48" s="103" t="str">
        <f>'1.Tableau de synthèse'!B50</f>
        <v>1,2,4,5 TETRACHLOROBENZENE</v>
      </c>
      <c r="C48" s="4">
        <f>IF('1.Tableau de synthèse'!E50="","",'1.Tableau de synthèse'!E50)</f>
      </c>
      <c r="D48" s="5">
        <f>IF('1.Tableau de synthèse'!AI50="","",'1.Tableau de synthèse'!AI50)</f>
      </c>
      <c r="E48" s="5">
        <f>IF('1.Tableau de synthèse'!AJ50="","",'1.Tableau de synthèse'!AJ50)</f>
      </c>
      <c r="F48" s="15">
        <v>300</v>
      </c>
      <c r="G48" s="15">
        <v>500</v>
      </c>
      <c r="H48" s="15">
        <f t="shared" si="0"/>
      </c>
      <c r="I48" s="104">
        <f t="shared" si="1"/>
      </c>
      <c r="J48" s="16"/>
      <c r="K48" s="16"/>
      <c r="L48" s="111">
        <f t="shared" si="2"/>
      </c>
      <c r="M48" s="104">
        <f t="shared" si="3"/>
      </c>
    </row>
    <row r="49" spans="2:13" s="3" customFormat="1" ht="28.5" customHeight="1">
      <c r="B49" s="103" t="str">
        <f>'1.Tableau de synthèse'!B51</f>
        <v>1-CHLORO-2-NITROBENZENE</v>
      </c>
      <c r="C49" s="4">
        <f>IF('1.Tableau de synthèse'!E51="","",'1.Tableau de synthèse'!E51)</f>
      </c>
      <c r="D49" s="5">
        <f>IF('1.Tableau de synthèse'!AI51="","",'1.Tableau de synthèse'!AI51)</f>
      </c>
      <c r="E49" s="5">
        <f>IF('1.Tableau de synthèse'!AJ51="","",'1.Tableau de synthèse'!AJ51)</f>
      </c>
      <c r="F49" s="15">
        <v>300</v>
      </c>
      <c r="G49" s="15">
        <v>500</v>
      </c>
      <c r="H49" s="15">
        <f t="shared" si="0"/>
      </c>
      <c r="I49" s="104">
        <f t="shared" si="1"/>
      </c>
      <c r="J49" s="16"/>
      <c r="K49" s="16"/>
      <c r="L49" s="111">
        <f t="shared" si="2"/>
      </c>
      <c r="M49" s="104">
        <f t="shared" si="3"/>
      </c>
    </row>
    <row r="50" spans="2:13" s="3" customFormat="1" ht="28.5" customHeight="1">
      <c r="B50" s="103" t="str">
        <f>'1.Tableau de synthèse'!B52</f>
        <v>1-CHLORO-3-NITROBENZENE</v>
      </c>
      <c r="C50" s="4">
        <f>IF('1.Tableau de synthèse'!E52="","",'1.Tableau de synthèse'!E52)</f>
      </c>
      <c r="D50" s="5">
        <f>IF('1.Tableau de synthèse'!AI52="","",'1.Tableau de synthèse'!AI52)</f>
      </c>
      <c r="E50" s="5">
        <f>IF('1.Tableau de synthèse'!AJ52="","",'1.Tableau de synthèse'!AJ52)</f>
      </c>
      <c r="F50" s="15">
        <v>300</v>
      </c>
      <c r="G50" s="15">
        <v>500</v>
      </c>
      <c r="H50" s="15">
        <f t="shared" si="0"/>
      </c>
      <c r="I50" s="104">
        <f t="shared" si="1"/>
      </c>
      <c r="J50" s="16"/>
      <c r="K50" s="16"/>
      <c r="L50" s="111">
        <f t="shared" si="2"/>
      </c>
      <c r="M50" s="104">
        <f t="shared" si="3"/>
      </c>
    </row>
    <row r="51" spans="2:13" s="3" customFormat="1" ht="28.5" customHeight="1" thickBot="1">
      <c r="B51" s="105" t="str">
        <f>'1.Tableau de synthèse'!B53</f>
        <v>1-CHLORO-4-NITROBENZENE</v>
      </c>
      <c r="C51" s="106">
        <f>IF('1.Tableau de synthèse'!E53="","",'1.Tableau de synthèse'!E53)</f>
      </c>
      <c r="D51" s="107">
        <f>IF('1.Tableau de synthèse'!AI53="","",'1.Tableau de synthèse'!AI53)</f>
      </c>
      <c r="E51" s="107">
        <f>IF('1.Tableau de synthèse'!AJ53="","",'1.Tableau de synthèse'!AJ53)</f>
      </c>
      <c r="F51" s="108">
        <v>300</v>
      </c>
      <c r="G51" s="108">
        <v>500</v>
      </c>
      <c r="H51" s="108">
        <f t="shared" si="0"/>
      </c>
      <c r="I51" s="109">
        <f t="shared" si="1"/>
      </c>
      <c r="J51" s="16"/>
      <c r="K51" s="16"/>
      <c r="L51" s="112">
        <f t="shared" si="2"/>
      </c>
      <c r="M51" s="109">
        <f t="shared" si="3"/>
      </c>
    </row>
    <row r="52" spans="2:13" s="3" customFormat="1" ht="28.5" customHeight="1">
      <c r="B52" s="98" t="str">
        <f>'1.Tableau de synthèse'!B54</f>
        <v>2-CHLOROTOLUENE</v>
      </c>
      <c r="C52" s="99">
        <f>IF('1.Tableau de synthèse'!E54="","",'1.Tableau de synthèse'!E54)</f>
      </c>
      <c r="D52" s="100">
        <f>IF('1.Tableau de synthèse'!AI54="","",'1.Tableau de synthèse'!AI54)</f>
      </c>
      <c r="E52" s="100">
        <f>IF('1.Tableau de synthèse'!AJ54="","",'1.Tableau de synthèse'!AJ54)</f>
      </c>
      <c r="F52" s="101">
        <v>300</v>
      </c>
      <c r="G52" s="101">
        <v>500</v>
      </c>
      <c r="H52" s="101">
        <f t="shared" si="0"/>
      </c>
      <c r="I52" s="102">
        <f t="shared" si="1"/>
      </c>
      <c r="J52" s="16"/>
      <c r="K52" s="16"/>
      <c r="L52" s="110">
        <f t="shared" si="2"/>
      </c>
      <c r="M52" s="102">
        <f t="shared" si="3"/>
      </c>
    </row>
    <row r="53" spans="2:13" s="3" customFormat="1" ht="28.5" customHeight="1">
      <c r="B53" s="103" t="str">
        <f>'1.Tableau de synthèse'!B55</f>
        <v>3-CHLOROTOLUENE</v>
      </c>
      <c r="C53" s="4">
        <f>IF('1.Tableau de synthèse'!E55="","",'1.Tableau de synthèse'!E55)</f>
      </c>
      <c r="D53" s="5">
        <f>IF('1.Tableau de synthèse'!AI55="","",'1.Tableau de synthèse'!AI55)</f>
      </c>
      <c r="E53" s="5">
        <f>IF('1.Tableau de synthèse'!AJ55="","",'1.Tableau de synthèse'!AJ55)</f>
      </c>
      <c r="F53" s="15">
        <v>300</v>
      </c>
      <c r="G53" s="15">
        <v>500</v>
      </c>
      <c r="H53" s="15">
        <f t="shared" si="0"/>
      </c>
      <c r="I53" s="104">
        <f t="shared" si="1"/>
      </c>
      <c r="J53" s="16"/>
      <c r="K53" s="16"/>
      <c r="L53" s="111">
        <f t="shared" si="2"/>
      </c>
      <c r="M53" s="104">
        <f t="shared" si="3"/>
      </c>
    </row>
    <row r="54" spans="2:13" s="3" customFormat="1" ht="28.5" customHeight="1" thickBot="1">
      <c r="B54" s="105" t="str">
        <f>'1.Tableau de synthèse'!B56</f>
        <v>4-CHLOROTOLUENE</v>
      </c>
      <c r="C54" s="106">
        <f>IF('1.Tableau de synthèse'!E56="","",'1.Tableau de synthèse'!E56)</f>
      </c>
      <c r="D54" s="107">
        <f>IF('1.Tableau de synthèse'!AI56="","",'1.Tableau de synthèse'!AI56)</f>
      </c>
      <c r="E54" s="107">
        <f>IF('1.Tableau de synthèse'!AJ56="","",'1.Tableau de synthèse'!AJ56)</f>
      </c>
      <c r="F54" s="108">
        <v>300</v>
      </c>
      <c r="G54" s="108">
        <v>500</v>
      </c>
      <c r="H54" s="108">
        <f t="shared" si="0"/>
      </c>
      <c r="I54" s="109">
        <f t="shared" si="1"/>
      </c>
      <c r="J54" s="16"/>
      <c r="K54" s="16"/>
      <c r="L54" s="112">
        <f t="shared" si="2"/>
      </c>
      <c r="M54" s="109">
        <f t="shared" si="3"/>
      </c>
    </row>
    <row r="55" spans="2:13" s="3" customFormat="1" ht="28.5" customHeight="1">
      <c r="B55" s="98" t="str">
        <f>'1.Tableau de synthèse'!B57</f>
        <v>NITROBENZENE</v>
      </c>
      <c r="C55" s="99">
        <f>IF('1.Tableau de synthèse'!E57="","",'1.Tableau de synthèse'!E57)</f>
      </c>
      <c r="D55" s="100">
        <f>IF('1.Tableau de synthèse'!AI57="","",'1.Tableau de synthèse'!AI57)</f>
      </c>
      <c r="E55" s="100">
        <f>IF('1.Tableau de synthèse'!AJ57="","",'1.Tableau de synthèse'!AJ57)</f>
      </c>
      <c r="F55" s="101">
        <v>300</v>
      </c>
      <c r="G55" s="101">
        <v>1000</v>
      </c>
      <c r="H55" s="101">
        <f t="shared" si="0"/>
      </c>
      <c r="I55" s="102">
        <f t="shared" si="1"/>
      </c>
      <c r="J55" s="16"/>
      <c r="K55" s="16"/>
      <c r="L55" s="110">
        <f t="shared" si="2"/>
      </c>
      <c r="M55" s="102">
        <f t="shared" si="3"/>
      </c>
    </row>
    <row r="56" spans="2:13" s="3" customFormat="1" ht="28.5" customHeight="1" thickBot="1">
      <c r="B56" s="105" t="str">
        <f>'1.Tableau de synthèse'!B58</f>
        <v>2-NITROTOLUENE</v>
      </c>
      <c r="C56" s="106">
        <f>IF('1.Tableau de synthèse'!E58="","",'1.Tableau de synthèse'!E58)</f>
      </c>
      <c r="D56" s="107">
        <f>IF('1.Tableau de synthèse'!AI58="","",'1.Tableau de synthèse'!AI58)</f>
      </c>
      <c r="E56" s="107">
        <f>IF('1.Tableau de synthèse'!AJ58="","",'1.Tableau de synthèse'!AJ58)</f>
      </c>
      <c r="F56" s="108">
        <v>300</v>
      </c>
      <c r="G56" s="108">
        <v>1000</v>
      </c>
      <c r="H56" s="108">
        <f t="shared" si="0"/>
      </c>
      <c r="I56" s="109">
        <f t="shared" si="1"/>
      </c>
      <c r="J56" s="16"/>
      <c r="K56" s="16"/>
      <c r="L56" s="112">
        <f t="shared" si="2"/>
      </c>
      <c r="M56" s="109">
        <f t="shared" si="3"/>
      </c>
    </row>
    <row r="57" spans="2:13" s="3" customFormat="1" ht="28.5" customHeight="1">
      <c r="B57" s="98" t="str">
        <f>'1.Tableau de synthèse'!B59</f>
        <v>BENZENE</v>
      </c>
      <c r="C57" s="99">
        <f>IF('1.Tableau de synthèse'!E59="","",'1.Tableau de synthèse'!E59)</f>
      </c>
      <c r="D57" s="100">
        <f>IF('1.Tableau de synthèse'!AI59="","",'1.Tableau de synthèse'!AI59)</f>
      </c>
      <c r="E57" s="100">
        <f>IF('1.Tableau de synthèse'!AJ59="","",'1.Tableau de synthèse'!AJ59)</f>
      </c>
      <c r="F57" s="101">
        <v>20</v>
      </c>
      <c r="G57" s="101">
        <v>100</v>
      </c>
      <c r="H57" s="101">
        <f t="shared" si="0"/>
      </c>
      <c r="I57" s="102">
        <f t="shared" si="1"/>
      </c>
      <c r="J57" s="16"/>
      <c r="K57" s="16"/>
      <c r="L57" s="110">
        <f t="shared" si="2"/>
      </c>
      <c r="M57" s="102">
        <f t="shared" si="3"/>
      </c>
    </row>
    <row r="58" spans="2:13" s="3" customFormat="1" ht="28.5" customHeight="1">
      <c r="B58" s="103" t="str">
        <f>'1.Tableau de synthèse'!B60</f>
        <v>ETHYLBENZENE</v>
      </c>
      <c r="C58" s="4">
        <f>IF('1.Tableau de synthèse'!E60="","",'1.Tableau de synthèse'!E60)</f>
      </c>
      <c r="D58" s="5">
        <f>IF('1.Tableau de synthèse'!AI60="","",'1.Tableau de synthèse'!AI60)</f>
      </c>
      <c r="E58" s="5">
        <f>IF('1.Tableau de synthèse'!AJ60="","",'1.Tableau de synthèse'!AJ60)</f>
      </c>
      <c r="F58" s="15">
        <v>300</v>
      </c>
      <c r="G58" s="15">
        <v>1000</v>
      </c>
      <c r="H58" s="15">
        <f t="shared" si="0"/>
      </c>
      <c r="I58" s="104">
        <f t="shared" si="1"/>
      </c>
      <c r="J58" s="16"/>
      <c r="K58" s="16"/>
      <c r="L58" s="111">
        <f t="shared" si="2"/>
      </c>
      <c r="M58" s="104">
        <f t="shared" si="3"/>
      </c>
    </row>
    <row r="59" spans="2:13" s="3" customFormat="1" ht="28.5" customHeight="1">
      <c r="B59" s="103" t="str">
        <f>'1.Tableau de synthèse'!B61</f>
        <v>ISOPROPYLBENZENE</v>
      </c>
      <c r="C59" s="4">
        <f>IF('1.Tableau de synthèse'!E61="","",'1.Tableau de synthèse'!E61)</f>
      </c>
      <c r="D59" s="5">
        <f>IF('1.Tableau de synthèse'!AI61="","",'1.Tableau de synthèse'!AI61)</f>
      </c>
      <c r="E59" s="5">
        <f>IF('1.Tableau de synthèse'!AJ61="","",'1.Tableau de synthèse'!AJ61)</f>
      </c>
      <c r="F59" s="15">
        <v>300</v>
      </c>
      <c r="G59" s="15">
        <v>1000</v>
      </c>
      <c r="H59" s="15">
        <f t="shared" si="0"/>
      </c>
      <c r="I59" s="104">
        <f t="shared" si="1"/>
      </c>
      <c r="J59" s="16"/>
      <c r="K59" s="16"/>
      <c r="L59" s="111">
        <f t="shared" si="2"/>
      </c>
      <c r="M59" s="104">
        <f t="shared" si="3"/>
      </c>
    </row>
    <row r="60" spans="2:13" s="3" customFormat="1" ht="28.5" customHeight="1">
      <c r="B60" s="103" t="str">
        <f>'1.Tableau de synthèse'!B62</f>
        <v>TOLUENE</v>
      </c>
      <c r="C60" s="4">
        <f>IF('1.Tableau de synthèse'!E62="","",'1.Tableau de synthèse'!E62)</f>
      </c>
      <c r="D60" s="5">
        <f>IF('1.Tableau de synthèse'!AI62="","",'1.Tableau de synthèse'!AI62)</f>
      </c>
      <c r="E60" s="5">
        <f>IF('1.Tableau de synthèse'!AJ62="","",'1.Tableau de synthèse'!AJ62)</f>
      </c>
      <c r="F60" s="15">
        <v>300</v>
      </c>
      <c r="G60" s="15">
        <v>1000</v>
      </c>
      <c r="H60" s="15">
        <f t="shared" si="0"/>
      </c>
      <c r="I60" s="104">
        <f t="shared" si="1"/>
      </c>
      <c r="J60" s="16"/>
      <c r="K60" s="16"/>
      <c r="L60" s="111">
        <f t="shared" si="2"/>
      </c>
      <c r="M60" s="104">
        <f t="shared" si="3"/>
      </c>
    </row>
    <row r="61" spans="2:13" s="3" customFormat="1" ht="28.5" customHeight="1" thickBot="1">
      <c r="B61" s="105" t="str">
        <f>'1.Tableau de synthèse'!B63</f>
        <v>XYLENES ( SOMME O,M,P)</v>
      </c>
      <c r="C61" s="106">
        <f>IF('1.Tableau de synthèse'!E63="","",'1.Tableau de synthèse'!E63)</f>
      </c>
      <c r="D61" s="107">
        <f>IF('1.Tableau de synthèse'!AI63="","",'1.Tableau de synthèse'!AI63)</f>
      </c>
      <c r="E61" s="107">
        <f>IF('1.Tableau de synthèse'!AJ63="","",'1.Tableau de synthèse'!AJ63)</f>
      </c>
      <c r="F61" s="108">
        <v>300</v>
      </c>
      <c r="G61" s="108">
        <v>500</v>
      </c>
      <c r="H61" s="108">
        <f t="shared" si="0"/>
      </c>
      <c r="I61" s="109">
        <f t="shared" si="1"/>
      </c>
      <c r="J61" s="16"/>
      <c r="K61" s="16"/>
      <c r="L61" s="112">
        <f t="shared" si="2"/>
      </c>
      <c r="M61" s="109">
        <f t="shared" si="3"/>
      </c>
    </row>
    <row r="62" spans="2:13" s="3" customFormat="1" ht="28.5" customHeight="1">
      <c r="B62" s="98" t="str">
        <f>'1.Tableau de synthèse'!B64</f>
        <v>HEXACHLOROPENTADIENE</v>
      </c>
      <c r="C62" s="99">
        <f>IF('1.Tableau de synthèse'!E64="","",'1.Tableau de synthèse'!E64)</f>
      </c>
      <c r="D62" s="100">
        <f>IF('1.Tableau de synthèse'!AI64="","",'1.Tableau de synthèse'!AI64)</f>
      </c>
      <c r="E62" s="100">
        <f>IF('1.Tableau de synthèse'!AJ64="","",'1.Tableau de synthèse'!AJ64)</f>
      </c>
      <c r="F62" s="101">
        <v>300</v>
      </c>
      <c r="G62" s="101">
        <v>1000</v>
      </c>
      <c r="H62" s="101">
        <f t="shared" si="0"/>
      </c>
      <c r="I62" s="102">
        <f t="shared" si="1"/>
      </c>
      <c r="J62" s="16"/>
      <c r="K62" s="16"/>
      <c r="L62" s="110">
        <f t="shared" si="2"/>
      </c>
      <c r="M62" s="102">
        <f t="shared" si="3"/>
      </c>
    </row>
    <row r="63" spans="2:13" s="3" customFormat="1" ht="28.5" customHeight="1">
      <c r="B63" s="103" t="str">
        <f>'1.Tableau de synthèse'!B65</f>
        <v>1,2 DICHLOROETHANE</v>
      </c>
      <c r="C63" s="4">
        <f>IF('1.Tableau de synthèse'!E65="","",'1.Tableau de synthèse'!E65)</f>
      </c>
      <c r="D63" s="5">
        <f>IF('1.Tableau de synthèse'!AI65="","",'1.Tableau de synthèse'!AI65)</f>
      </c>
      <c r="E63" s="5">
        <f>IF('1.Tableau de synthèse'!AJ65="","",'1.Tableau de synthèse'!AJ65)</f>
      </c>
      <c r="F63" s="15">
        <v>20</v>
      </c>
      <c r="G63" s="15">
        <v>100</v>
      </c>
      <c r="H63" s="15">
        <f t="shared" si="0"/>
      </c>
      <c r="I63" s="104">
        <f t="shared" si="1"/>
      </c>
      <c r="J63" s="16"/>
      <c r="K63" s="16"/>
      <c r="L63" s="111">
        <f t="shared" si="2"/>
      </c>
      <c r="M63" s="104">
        <f t="shared" si="3"/>
      </c>
    </row>
    <row r="64" spans="2:13" s="3" customFormat="1" ht="28.5" customHeight="1">
      <c r="B64" s="103" t="str">
        <f>'1.Tableau de synthèse'!B66</f>
        <v>CHLORURE DE METHYLENE (DICHLOROMETHANE OU DCM)</v>
      </c>
      <c r="C64" s="4">
        <f>IF('1.Tableau de synthèse'!E66="","",'1.Tableau de synthèse'!E66)</f>
      </c>
      <c r="D64" s="5">
        <f>IF('1.Tableau de synthèse'!AI66="","",'1.Tableau de synthèse'!AI66)</f>
      </c>
      <c r="E64" s="5">
        <f>IF('1.Tableau de synthèse'!AJ66="","",'1.Tableau de synthèse'!AJ66)</f>
      </c>
      <c r="F64" s="15">
        <v>20</v>
      </c>
      <c r="G64" s="15">
        <v>100</v>
      </c>
      <c r="H64" s="15">
        <f t="shared" si="0"/>
      </c>
      <c r="I64" s="104">
        <f t="shared" si="1"/>
      </c>
      <c r="J64" s="16"/>
      <c r="K64" s="16"/>
      <c r="L64" s="111">
        <f t="shared" si="2"/>
      </c>
      <c r="M64" s="104">
        <f t="shared" si="3"/>
      </c>
    </row>
    <row r="65" spans="2:13" s="3" customFormat="1" ht="28.5" customHeight="1">
      <c r="B65" s="103" t="str">
        <f>'1.Tableau de synthèse'!B67</f>
        <v>HEXACHLOROBUTADIENE</v>
      </c>
      <c r="C65" s="4">
        <f>IF('1.Tableau de synthèse'!E67="","",'1.Tableau de synthèse'!E67)</f>
      </c>
      <c r="D65" s="5">
        <f>IF('1.Tableau de synthèse'!AI67="","",'1.Tableau de synthèse'!AI67)</f>
      </c>
      <c r="E65" s="5">
        <f>IF('1.Tableau de synthèse'!AJ67="","",'1.Tableau de synthèse'!AJ67)</f>
      </c>
      <c r="F65" s="15">
        <v>2</v>
      </c>
      <c r="G65" s="15">
        <v>10</v>
      </c>
      <c r="H65" s="15">
        <f t="shared" si="0"/>
      </c>
      <c r="I65" s="104">
        <f t="shared" si="1"/>
      </c>
      <c r="J65" s="16"/>
      <c r="K65" s="16"/>
      <c r="L65" s="111">
        <f t="shared" si="2"/>
      </c>
      <c r="M65" s="104">
        <f t="shared" si="3"/>
      </c>
    </row>
    <row r="66" spans="2:13" s="3" customFormat="1" ht="28.5" customHeight="1">
      <c r="B66" s="103" t="str">
        <f>'1.Tableau de synthèse'!B68</f>
        <v>CHLOROFORME (TRICHLOROMETHANE)</v>
      </c>
      <c r="C66" s="4">
        <f>IF('1.Tableau de synthèse'!E68="","",'1.Tableau de synthèse'!E68)</f>
      </c>
      <c r="D66" s="5">
        <f>IF('1.Tableau de synthèse'!AI68="","",'1.Tableau de synthèse'!AI68)</f>
      </c>
      <c r="E66" s="5">
        <f>IF('1.Tableau de synthèse'!AJ68="","",'1.Tableau de synthèse'!AJ68)</f>
      </c>
      <c r="F66" s="15">
        <v>20</v>
      </c>
      <c r="G66" s="15">
        <v>100</v>
      </c>
      <c r="H66" s="15">
        <f t="shared" si="0"/>
      </c>
      <c r="I66" s="104">
        <f t="shared" si="1"/>
      </c>
      <c r="J66" s="16"/>
      <c r="K66" s="16"/>
      <c r="L66" s="111">
        <f t="shared" si="2"/>
      </c>
      <c r="M66" s="104">
        <f t="shared" si="3"/>
      </c>
    </row>
    <row r="67" spans="2:13" s="3" customFormat="1" ht="28.5" customHeight="1">
      <c r="B67" s="103" t="str">
        <f>'1.Tableau de synthèse'!B69</f>
        <v>TETRACHLORURE DE CARBONE</v>
      </c>
      <c r="C67" s="4">
        <f>IF('1.Tableau de synthèse'!E69="","",'1.Tableau de synthèse'!E69)</f>
      </c>
      <c r="D67" s="5">
        <f>IF('1.Tableau de synthèse'!AI69="","",'1.Tableau de synthèse'!AI69)</f>
      </c>
      <c r="E67" s="5">
        <f>IF('1.Tableau de synthèse'!AJ69="","",'1.Tableau de synthèse'!AJ69)</f>
      </c>
      <c r="F67" s="15">
        <v>2</v>
      </c>
      <c r="G67" s="15">
        <v>5</v>
      </c>
      <c r="H67" s="15">
        <f t="shared" si="0"/>
      </c>
      <c r="I67" s="104">
        <f t="shared" si="1"/>
      </c>
      <c r="J67" s="16"/>
      <c r="K67" s="16"/>
      <c r="L67" s="111">
        <f t="shared" si="2"/>
      </c>
      <c r="M67" s="104">
        <f t="shared" si="3"/>
      </c>
    </row>
    <row r="68" spans="2:13" s="3" customFormat="1" ht="28.5" customHeight="1">
      <c r="B68" s="103" t="str">
        <f>'1.Tableau de synthèse'!B70</f>
        <v>CHLOROPRENE</v>
      </c>
      <c r="C68" s="4">
        <f>IF('1.Tableau de synthèse'!E70="","",'1.Tableau de synthèse'!E70)</f>
      </c>
      <c r="D68" s="5">
        <f>IF('1.Tableau de synthèse'!AI70="","",'1.Tableau de synthèse'!AI70)</f>
      </c>
      <c r="E68" s="5">
        <f>IF('1.Tableau de synthèse'!AJ70="","",'1.Tableau de synthèse'!AJ70)</f>
      </c>
      <c r="F68" s="15">
        <v>300</v>
      </c>
      <c r="G68" s="15">
        <v>1000</v>
      </c>
      <c r="H68" s="15">
        <f t="shared" si="0"/>
      </c>
      <c r="I68" s="104">
        <f t="shared" si="1"/>
      </c>
      <c r="J68" s="16"/>
      <c r="K68" s="16"/>
      <c r="L68" s="111">
        <f t="shared" si="2"/>
      </c>
      <c r="M68" s="104">
        <f t="shared" si="3"/>
      </c>
    </row>
    <row r="69" spans="2:13" s="3" customFormat="1" ht="28.5" customHeight="1">
      <c r="B69" s="103" t="str">
        <f>'1.Tableau de synthèse'!B71</f>
        <v>3-CHLOROPRENE (CHLORURE D'ALLYLE)</v>
      </c>
      <c r="C69" s="4">
        <f>IF('1.Tableau de synthèse'!E71="","",'1.Tableau de synthèse'!E71)</f>
      </c>
      <c r="D69" s="5">
        <f>IF('1.Tableau de synthèse'!AI71="","",'1.Tableau de synthèse'!AI71)</f>
      </c>
      <c r="E69" s="5">
        <f>IF('1.Tableau de synthèse'!AJ71="","",'1.Tableau de synthèse'!AJ71)</f>
      </c>
      <c r="F69" s="15">
        <v>300</v>
      </c>
      <c r="G69" s="15">
        <v>1000</v>
      </c>
      <c r="H69" s="15">
        <f t="shared" si="0"/>
      </c>
      <c r="I69" s="104">
        <f t="shared" si="1"/>
      </c>
      <c r="J69" s="16"/>
      <c r="K69" s="16"/>
      <c r="L69" s="111">
        <f t="shared" si="2"/>
      </c>
      <c r="M69" s="104">
        <f t="shared" si="3"/>
      </c>
    </row>
    <row r="70" spans="2:13" s="3" customFormat="1" ht="28.5" customHeight="1">
      <c r="B70" s="103" t="str">
        <f>'1.Tableau de synthèse'!B72</f>
        <v>1,1 DICHLOROETHANE</v>
      </c>
      <c r="C70" s="4">
        <f>IF('1.Tableau de synthèse'!E72="","",'1.Tableau de synthèse'!E72)</f>
      </c>
      <c r="D70" s="5">
        <f>IF('1.Tableau de synthèse'!AI72="","",'1.Tableau de synthèse'!AI72)</f>
      </c>
      <c r="E70" s="5">
        <f>IF('1.Tableau de synthèse'!AJ72="","",'1.Tableau de synthèse'!AJ72)</f>
      </c>
      <c r="F70" s="15">
        <v>300</v>
      </c>
      <c r="G70" s="15">
        <v>2000</v>
      </c>
      <c r="H70" s="15">
        <f t="shared" si="0"/>
      </c>
      <c r="I70" s="104">
        <f t="shared" si="1"/>
      </c>
      <c r="J70" s="16"/>
      <c r="K70" s="16"/>
      <c r="L70" s="111">
        <f t="shared" si="2"/>
      </c>
      <c r="M70" s="104">
        <f t="shared" si="3"/>
      </c>
    </row>
    <row r="71" spans="2:13" s="3" customFormat="1" ht="28.5" customHeight="1">
      <c r="B71" s="103" t="str">
        <f>'1.Tableau de synthèse'!B73</f>
        <v>1,1 DICHLOROETHYLENE</v>
      </c>
      <c r="C71" s="4">
        <f>IF('1.Tableau de synthèse'!E73="","",'1.Tableau de synthèse'!E73)</f>
      </c>
      <c r="D71" s="5">
        <f>IF('1.Tableau de synthèse'!AI73="","",'1.Tableau de synthèse'!AI73)</f>
      </c>
      <c r="E71" s="5">
        <f>IF('1.Tableau de synthèse'!AJ73="","",'1.Tableau de synthèse'!AJ73)</f>
      </c>
      <c r="F71" s="15">
        <v>300</v>
      </c>
      <c r="G71" s="15">
        <v>2000</v>
      </c>
      <c r="H71" s="15">
        <f t="shared" si="0"/>
      </c>
      <c r="I71" s="104">
        <f t="shared" si="1"/>
      </c>
      <c r="J71" s="16"/>
      <c r="K71" s="16"/>
      <c r="L71" s="111">
        <f t="shared" si="2"/>
      </c>
      <c r="M71" s="104">
        <f t="shared" si="3"/>
      </c>
    </row>
    <row r="72" spans="2:13" s="3" customFormat="1" ht="28.5" customHeight="1">
      <c r="B72" s="103" t="str">
        <f>'1.Tableau de synthèse'!B74</f>
        <v>1,2 DICHLOROETHYLENE</v>
      </c>
      <c r="C72" s="4">
        <f>IF('1.Tableau de synthèse'!E74="","",'1.Tableau de synthèse'!E74)</f>
      </c>
      <c r="D72" s="5">
        <f>IF('1.Tableau de synthèse'!AI74="","",'1.Tableau de synthèse'!AI74)</f>
      </c>
      <c r="E72" s="5">
        <f>IF('1.Tableau de synthèse'!AJ74="","",'1.Tableau de synthèse'!AJ74)</f>
      </c>
      <c r="F72" s="15">
        <v>300</v>
      </c>
      <c r="G72" s="15">
        <v>2000</v>
      </c>
      <c r="H72" s="15">
        <f t="shared" si="0"/>
      </c>
      <c r="I72" s="104">
        <f t="shared" si="1"/>
      </c>
      <c r="J72" s="16"/>
      <c r="K72" s="16"/>
      <c r="L72" s="111">
        <f t="shared" si="2"/>
      </c>
      <c r="M72" s="104">
        <f t="shared" si="3"/>
      </c>
    </row>
    <row r="73" spans="2:13" s="3" customFormat="1" ht="28.5" customHeight="1">
      <c r="B73" s="103" t="str">
        <f>'1.Tableau de synthèse'!B75</f>
        <v>HEXACHLOROETHANE</v>
      </c>
      <c r="C73" s="4">
        <f>IF('1.Tableau de synthèse'!E75="","",'1.Tableau de synthèse'!E75)</f>
      </c>
      <c r="D73" s="5">
        <f>IF('1.Tableau de synthèse'!AI75="","",'1.Tableau de synthèse'!AI75)</f>
      </c>
      <c r="E73" s="5">
        <f>IF('1.Tableau de synthèse'!AJ75="","",'1.Tableau de synthèse'!AJ75)</f>
      </c>
      <c r="F73" s="15">
        <v>300</v>
      </c>
      <c r="G73" s="15">
        <v>1000</v>
      </c>
      <c r="H73" s="15">
        <f t="shared" si="0"/>
      </c>
      <c r="I73" s="104">
        <f t="shared" si="1"/>
      </c>
      <c r="J73" s="16"/>
      <c r="K73" s="16"/>
      <c r="L73" s="111">
        <f t="shared" si="2"/>
      </c>
      <c r="M73" s="104">
        <f t="shared" si="3"/>
      </c>
    </row>
    <row r="74" spans="2:13" s="3" customFormat="1" ht="28.5" customHeight="1">
      <c r="B74" s="103" t="str">
        <f>'1.Tableau de synthèse'!B76</f>
        <v>1,1,2,2 TETRACHLOROETHANE</v>
      </c>
      <c r="C74" s="4">
        <f>IF('1.Tableau de synthèse'!E76="","",'1.Tableau de synthèse'!E76)</f>
      </c>
      <c r="D74" s="5">
        <f>IF('1.Tableau de synthèse'!AI76="","",'1.Tableau de synthèse'!AI76)</f>
      </c>
      <c r="E74" s="5">
        <f>IF('1.Tableau de synthèse'!AJ76="","",'1.Tableau de synthèse'!AJ76)</f>
      </c>
      <c r="F74" s="15">
        <v>300</v>
      </c>
      <c r="G74" s="15">
        <v>2000</v>
      </c>
      <c r="H74" s="15">
        <f t="shared" si="0"/>
      </c>
      <c r="I74" s="104">
        <f t="shared" si="1"/>
      </c>
      <c r="J74" s="16"/>
      <c r="K74" s="16"/>
      <c r="L74" s="111">
        <f t="shared" si="2"/>
      </c>
      <c r="M74" s="104">
        <f t="shared" si="3"/>
      </c>
    </row>
    <row r="75" spans="2:13" s="3" customFormat="1" ht="28.5" customHeight="1">
      <c r="B75" s="103" t="str">
        <f>'1.Tableau de synthèse'!B77</f>
        <v>TETRACHLOROETHYLENE (PERCHLORETHYLENE)</v>
      </c>
      <c r="C75" s="4">
        <f>IF('1.Tableau de synthèse'!E77="","",'1.Tableau de synthèse'!E77)</f>
      </c>
      <c r="D75" s="5">
        <f>IF('1.Tableau de synthèse'!AI77="","",'1.Tableau de synthèse'!AI77)</f>
      </c>
      <c r="E75" s="5">
        <f>IF('1.Tableau de synthèse'!AJ77="","",'1.Tableau de synthèse'!AJ77)</f>
      </c>
      <c r="F75" s="15">
        <v>2</v>
      </c>
      <c r="G75" s="15">
        <v>5</v>
      </c>
      <c r="H75" s="15">
        <f t="shared" si="0"/>
      </c>
      <c r="I75" s="104">
        <f t="shared" si="1"/>
      </c>
      <c r="J75" s="16"/>
      <c r="K75" s="16"/>
      <c r="L75" s="111">
        <f t="shared" si="2"/>
      </c>
      <c r="M75" s="104">
        <f t="shared" si="3"/>
      </c>
    </row>
    <row r="76" spans="2:13" s="3" customFormat="1" ht="28.5" customHeight="1">
      <c r="B76" s="103" t="str">
        <f>'1.Tableau de synthèse'!B78</f>
        <v>1,1,1 TRICHLOROETHANE</v>
      </c>
      <c r="C76" s="4">
        <f>IF('1.Tableau de synthèse'!E78="","",'1.Tableau de synthèse'!E78)</f>
      </c>
      <c r="D76" s="5">
        <f>IF('1.Tableau de synthèse'!AI78="","",'1.Tableau de synthèse'!AI78)</f>
      </c>
      <c r="E76" s="5">
        <f>IF('1.Tableau de synthèse'!AJ78="","",'1.Tableau de synthèse'!AJ78)</f>
      </c>
      <c r="F76" s="15">
        <v>300</v>
      </c>
      <c r="G76" s="15">
        <v>1000</v>
      </c>
      <c r="H76" s="15">
        <f aca="true" t="shared" si="4" ref="H76:H123">IF(D76="","",IF(D76&lt;F76,"1.Abandon de suivi",IF(D76&gt;=G76,"3.Surveillance + Programme d'actions","2.Surveillance")))</f>
      </c>
      <c r="I76" s="104">
        <f aca="true" t="shared" si="5" ref="I76:I123">IF(E76="","",IF(E76&lt;F76,"1.Abandon de suivi",IF(E76&gt;=G76,"3.Surveillance + Programme d'actions","2.Surveillance")))</f>
      </c>
      <c r="J76" s="16"/>
      <c r="K76" s="16"/>
      <c r="L76" s="111">
        <f aca="true" t="shared" si="6" ref="L76:L123">IF(D76="","",IF(D76&lt;F76,"1.Abandon de suivi","2.Surveillance rejet + piezometre"))</f>
      </c>
      <c r="M76" s="104">
        <f aca="true" t="shared" si="7" ref="M76:M123">IF(E76="","",IF(E76&lt;F76,"1.Abandon de suivi","2.Surveillance rejet + piezometre"))</f>
      </c>
    </row>
    <row r="77" spans="2:13" s="3" customFormat="1" ht="28.5" customHeight="1">
      <c r="B77" s="103" t="str">
        <f>'1.Tableau de synthèse'!B79</f>
        <v>1,1,2 TRICHLOROETHANE</v>
      </c>
      <c r="C77" s="4">
        <f>IF('1.Tableau de synthèse'!E79="","",'1.Tableau de synthèse'!E79)</f>
      </c>
      <c r="D77" s="5">
        <f>IF('1.Tableau de synthèse'!AI79="","",'1.Tableau de synthèse'!AI79)</f>
      </c>
      <c r="E77" s="5">
        <f>IF('1.Tableau de synthèse'!AJ79="","",'1.Tableau de synthèse'!AJ79)</f>
      </c>
      <c r="F77" s="15">
        <v>300</v>
      </c>
      <c r="G77" s="15">
        <v>2000</v>
      </c>
      <c r="H77" s="15">
        <f t="shared" si="4"/>
      </c>
      <c r="I77" s="104">
        <f t="shared" si="5"/>
      </c>
      <c r="J77" s="16"/>
      <c r="K77" s="16"/>
      <c r="L77" s="111">
        <f t="shared" si="6"/>
      </c>
      <c r="M77" s="104">
        <f t="shared" si="7"/>
      </c>
    </row>
    <row r="78" spans="2:13" s="3" customFormat="1" ht="28.5" customHeight="1">
      <c r="B78" s="103" t="str">
        <f>'1.Tableau de synthèse'!B80</f>
        <v>TRICHLOROETHYLENE</v>
      </c>
      <c r="C78" s="4">
        <f>IF('1.Tableau de synthèse'!E80="","",'1.Tableau de synthèse'!E80)</f>
      </c>
      <c r="D78" s="5">
        <f>IF('1.Tableau de synthèse'!AI80="","",'1.Tableau de synthèse'!AI80)</f>
      </c>
      <c r="E78" s="5">
        <f>IF('1.Tableau de synthèse'!AJ80="","",'1.Tableau de synthèse'!AJ80)</f>
      </c>
      <c r="F78" s="15">
        <v>2</v>
      </c>
      <c r="G78" s="15">
        <v>5</v>
      </c>
      <c r="H78" s="15">
        <f t="shared" si="4"/>
      </c>
      <c r="I78" s="104">
        <f t="shared" si="5"/>
      </c>
      <c r="J78" s="16"/>
      <c r="K78" s="16"/>
      <c r="L78" s="111">
        <f t="shared" si="6"/>
      </c>
      <c r="M78" s="104">
        <f t="shared" si="7"/>
      </c>
    </row>
    <row r="79" spans="2:13" s="3" customFormat="1" ht="28.5" customHeight="1" thickBot="1">
      <c r="B79" s="105" t="str">
        <f>'1.Tableau de synthèse'!B81</f>
        <v>CHLORURE DE VINYLE (CHLOROETHYLENE)</v>
      </c>
      <c r="C79" s="106">
        <f>IF('1.Tableau de synthèse'!E81="","",'1.Tableau de synthèse'!E81)</f>
      </c>
      <c r="D79" s="107">
        <f>IF('1.Tableau de synthèse'!AI81="","",'1.Tableau de synthèse'!AI81)</f>
      </c>
      <c r="E79" s="107">
        <f>IF('1.Tableau de synthèse'!AJ81="","",'1.Tableau de synthèse'!AJ81)</f>
      </c>
      <c r="F79" s="108">
        <v>300</v>
      </c>
      <c r="G79" s="108">
        <v>500</v>
      </c>
      <c r="H79" s="108">
        <f t="shared" si="4"/>
      </c>
      <c r="I79" s="109">
        <f t="shared" si="5"/>
      </c>
      <c r="J79" s="16"/>
      <c r="K79" s="16"/>
      <c r="L79" s="112">
        <f t="shared" si="6"/>
      </c>
      <c r="M79" s="109">
        <f t="shared" si="7"/>
      </c>
    </row>
    <row r="80" spans="2:13" s="3" customFormat="1" ht="28.5" customHeight="1">
      <c r="B80" s="98" t="str">
        <f>'1.Tableau de synthèse'!B82</f>
        <v>PENTACHLOROPHENOL</v>
      </c>
      <c r="C80" s="99">
        <f>IF('1.Tableau de synthèse'!E82="","",'1.Tableau de synthèse'!E82)</f>
      </c>
      <c r="D80" s="100">
        <f>IF('1.Tableau de synthèse'!AI82="","",'1.Tableau de synthèse'!AI82)</f>
      </c>
      <c r="E80" s="100">
        <f>IF('1.Tableau de synthèse'!AJ82="","",'1.Tableau de synthèse'!AJ82)</f>
      </c>
      <c r="F80" s="101">
        <v>4</v>
      </c>
      <c r="G80" s="101">
        <v>30</v>
      </c>
      <c r="H80" s="101">
        <f t="shared" si="4"/>
      </c>
      <c r="I80" s="102">
        <f t="shared" si="5"/>
      </c>
      <c r="J80" s="16"/>
      <c r="K80" s="16"/>
      <c r="L80" s="110">
        <f t="shared" si="6"/>
      </c>
      <c r="M80" s="102">
        <f t="shared" si="7"/>
      </c>
    </row>
    <row r="81" spans="2:13" s="3" customFormat="1" ht="28.5" customHeight="1">
      <c r="B81" s="103" t="str">
        <f>'1.Tableau de synthèse'!B83</f>
        <v>4-CHLORO-3-METHYLPHENOL</v>
      </c>
      <c r="C81" s="4">
        <f>IF('1.Tableau de synthèse'!E83="","",'1.Tableau de synthèse'!E83)</f>
      </c>
      <c r="D81" s="5">
        <f>IF('1.Tableau de synthèse'!AI83="","",'1.Tableau de synthèse'!AI83)</f>
      </c>
      <c r="E81" s="5">
        <f>IF('1.Tableau de synthèse'!AJ83="","",'1.Tableau de synthèse'!AJ83)</f>
      </c>
      <c r="F81" s="15">
        <v>300</v>
      </c>
      <c r="G81" s="15">
        <v>500</v>
      </c>
      <c r="H81" s="15">
        <f t="shared" si="4"/>
      </c>
      <c r="I81" s="104">
        <f t="shared" si="5"/>
      </c>
      <c r="J81" s="16"/>
      <c r="K81" s="16"/>
      <c r="L81" s="111">
        <f t="shared" si="6"/>
      </c>
      <c r="M81" s="104">
        <f t="shared" si="7"/>
      </c>
    </row>
    <row r="82" spans="2:13" s="3" customFormat="1" ht="28.5" customHeight="1">
      <c r="B82" s="103" t="str">
        <f>'1.Tableau de synthèse'!B84</f>
        <v>2 CHLOROPHENOL</v>
      </c>
      <c r="C82" s="4">
        <f>IF('1.Tableau de synthèse'!E84="","",'1.Tableau de synthèse'!E84)</f>
      </c>
      <c r="D82" s="5">
        <f>IF('1.Tableau de synthèse'!AI84="","",'1.Tableau de synthèse'!AI84)</f>
      </c>
      <c r="E82" s="5">
        <f>IF('1.Tableau de synthèse'!AJ84="","",'1.Tableau de synthèse'!AJ84)</f>
      </c>
      <c r="F82" s="15">
        <v>300</v>
      </c>
      <c r="G82" s="15">
        <v>500</v>
      </c>
      <c r="H82" s="15">
        <f t="shared" si="4"/>
      </c>
      <c r="I82" s="104">
        <f t="shared" si="5"/>
      </c>
      <c r="J82" s="16"/>
      <c r="K82" s="16"/>
      <c r="L82" s="111">
        <f t="shared" si="6"/>
      </c>
      <c r="M82" s="104">
        <f t="shared" si="7"/>
      </c>
    </row>
    <row r="83" spans="2:13" s="3" customFormat="1" ht="28.5" customHeight="1">
      <c r="B83" s="103" t="str">
        <f>'1.Tableau de synthèse'!B85</f>
        <v>3 CHLOROPHENOL</v>
      </c>
      <c r="C83" s="4">
        <f>IF('1.Tableau de synthèse'!E85="","",'1.Tableau de synthèse'!E85)</f>
      </c>
      <c r="D83" s="5">
        <f>IF('1.Tableau de synthèse'!AI85="","",'1.Tableau de synthèse'!AI85)</f>
      </c>
      <c r="E83" s="5">
        <f>IF('1.Tableau de synthèse'!AJ85="","",'1.Tableau de synthèse'!AJ85)</f>
      </c>
      <c r="F83" s="15">
        <v>300</v>
      </c>
      <c r="G83" s="15">
        <v>500</v>
      </c>
      <c r="H83" s="15">
        <f t="shared" si="4"/>
      </c>
      <c r="I83" s="104">
        <f t="shared" si="5"/>
      </c>
      <c r="J83" s="16"/>
      <c r="K83" s="16"/>
      <c r="L83" s="111">
        <f t="shared" si="6"/>
      </c>
      <c r="M83" s="104">
        <f t="shared" si="7"/>
      </c>
    </row>
    <row r="84" spans="2:13" s="3" customFormat="1" ht="28.5" customHeight="1">
      <c r="B84" s="103" t="str">
        <f>'1.Tableau de synthèse'!B86</f>
        <v>4 CHLOROPHENOL</v>
      </c>
      <c r="C84" s="4">
        <f>IF('1.Tableau de synthèse'!E86="","",'1.Tableau de synthèse'!E86)</f>
      </c>
      <c r="D84" s="5">
        <f>IF('1.Tableau de synthèse'!AI86="","",'1.Tableau de synthèse'!AI86)</f>
      </c>
      <c r="E84" s="5">
        <f>IF('1.Tableau de synthèse'!AJ86="","",'1.Tableau de synthèse'!AJ86)</f>
      </c>
      <c r="F84" s="15">
        <v>300</v>
      </c>
      <c r="G84" s="15">
        <v>500</v>
      </c>
      <c r="H84" s="15">
        <f t="shared" si="4"/>
      </c>
      <c r="I84" s="104">
        <f t="shared" si="5"/>
      </c>
      <c r="J84" s="16"/>
      <c r="K84" s="16"/>
      <c r="L84" s="111">
        <f t="shared" si="6"/>
      </c>
      <c r="M84" s="104">
        <f t="shared" si="7"/>
      </c>
    </row>
    <row r="85" spans="2:13" s="3" customFormat="1" ht="28.5" customHeight="1">
      <c r="B85" s="103" t="str">
        <f>'1.Tableau de synthèse'!B87</f>
        <v>2,4 DICHLOROPHENOL</v>
      </c>
      <c r="C85" s="4">
        <f>IF('1.Tableau de synthèse'!E87="","",'1.Tableau de synthèse'!E87)</f>
      </c>
      <c r="D85" s="5">
        <f>IF('1.Tableau de synthèse'!AI87="","",'1.Tableau de synthèse'!AI87)</f>
      </c>
      <c r="E85" s="5">
        <f>IF('1.Tableau de synthèse'!AJ87="","",'1.Tableau de synthèse'!AJ87)</f>
      </c>
      <c r="F85" s="15">
        <v>300</v>
      </c>
      <c r="G85" s="15">
        <v>500</v>
      </c>
      <c r="H85" s="15">
        <f t="shared" si="4"/>
      </c>
      <c r="I85" s="104">
        <f t="shared" si="5"/>
      </c>
      <c r="J85" s="16"/>
      <c r="K85" s="16"/>
      <c r="L85" s="111">
        <f t="shared" si="6"/>
      </c>
      <c r="M85" s="104">
        <f t="shared" si="7"/>
      </c>
    </row>
    <row r="86" spans="2:13" s="3" customFormat="1" ht="28.5" customHeight="1">
      <c r="B86" s="103" t="str">
        <f>'1.Tableau de synthèse'!B88</f>
        <v>2,4,5 TRICHLOROPHENOL</v>
      </c>
      <c r="C86" s="4">
        <f>IF('1.Tableau de synthèse'!E88="","",'1.Tableau de synthèse'!E88)</f>
      </c>
      <c r="D86" s="5">
        <f>IF('1.Tableau de synthèse'!AI88="","",'1.Tableau de synthèse'!AI88)</f>
      </c>
      <c r="E86" s="5">
        <f>IF('1.Tableau de synthèse'!AJ88="","",'1.Tableau de synthèse'!AJ88)</f>
      </c>
      <c r="F86" s="15">
        <v>300</v>
      </c>
      <c r="G86" s="15">
        <v>500</v>
      </c>
      <c r="H86" s="15">
        <f t="shared" si="4"/>
      </c>
      <c r="I86" s="104">
        <f t="shared" si="5"/>
      </c>
      <c r="J86" s="16"/>
      <c r="K86" s="16"/>
      <c r="L86" s="111">
        <f t="shared" si="6"/>
      </c>
      <c r="M86" s="104">
        <f t="shared" si="7"/>
      </c>
    </row>
    <row r="87" spans="2:13" s="3" customFormat="1" ht="28.5" customHeight="1" thickBot="1">
      <c r="B87" s="105" t="str">
        <f>'1.Tableau de synthèse'!B89</f>
        <v>2,4,6 TRICHLOROPHENOL</v>
      </c>
      <c r="C87" s="106">
        <f>IF('1.Tableau de synthèse'!E89="","",'1.Tableau de synthèse'!E89)</f>
      </c>
      <c r="D87" s="107">
        <f>IF('1.Tableau de synthèse'!AI89="","",'1.Tableau de synthèse'!AI89)</f>
      </c>
      <c r="E87" s="107">
        <f>IF('1.Tableau de synthèse'!AJ89="","",'1.Tableau de synthèse'!AJ89)</f>
      </c>
      <c r="F87" s="108">
        <v>300</v>
      </c>
      <c r="G87" s="108">
        <v>500</v>
      </c>
      <c r="H87" s="108">
        <f t="shared" si="4"/>
      </c>
      <c r="I87" s="109">
        <f t="shared" si="5"/>
      </c>
      <c r="J87" s="16"/>
      <c r="K87" s="16"/>
      <c r="L87" s="112">
        <f t="shared" si="6"/>
      </c>
      <c r="M87" s="109">
        <f t="shared" si="7"/>
      </c>
    </row>
    <row r="88" spans="2:13" s="3" customFormat="1" ht="28.5" customHeight="1">
      <c r="B88" s="98" t="str">
        <f>'1.Tableau de synthèse'!B90</f>
        <v>NONYLPHENOLS (SOMME DES DEUX SUBSTANCES)</v>
      </c>
      <c r="C88" s="99">
        <f>IF('1.Tableau de synthèse'!E90="","",'1.Tableau de synthèse'!E90)</f>
      </c>
      <c r="D88" s="100">
        <f>IF('1.Tableau de synthèse'!AI90="","",'1.Tableau de synthèse'!AI90)</f>
      </c>
      <c r="E88" s="100">
        <f>IF('1.Tableau de synthèse'!AJ90="","",'1.Tableau de synthèse'!AJ90)</f>
      </c>
      <c r="F88" s="101">
        <v>2</v>
      </c>
      <c r="G88" s="101">
        <v>10</v>
      </c>
      <c r="H88" s="101">
        <f t="shared" si="4"/>
      </c>
      <c r="I88" s="102">
        <f t="shared" si="5"/>
      </c>
      <c r="J88" s="16"/>
      <c r="K88" s="16"/>
      <c r="L88" s="110">
        <f t="shared" si="6"/>
      </c>
      <c r="M88" s="102">
        <f t="shared" si="7"/>
      </c>
    </row>
    <row r="89" spans="2:13" s="3" customFormat="1" ht="28.5" customHeight="1">
      <c r="B89" s="103" t="str">
        <f>'1.Tableau de synthèse'!B91</f>
        <v>4-NONYLPHENOL MONOETHOXYLATE (NP1OE)</v>
      </c>
      <c r="C89" s="4">
        <f>IF('1.Tableau de synthèse'!E91="","",'1.Tableau de synthèse'!E91)</f>
      </c>
      <c r="D89" s="5">
        <f>IF('1.Tableau de synthèse'!AI91="","",'1.Tableau de synthèse'!AI91)</f>
      </c>
      <c r="E89" s="5">
        <f>IF('1.Tableau de synthèse'!AJ91="","",'1.Tableau de synthèse'!AJ91)</f>
      </c>
      <c r="F89" s="15">
        <v>2</v>
      </c>
      <c r="G89" s="15">
        <v>10</v>
      </c>
      <c r="H89" s="15">
        <f t="shared" si="4"/>
      </c>
      <c r="I89" s="104">
        <f t="shared" si="5"/>
      </c>
      <c r="J89" s="16"/>
      <c r="K89" s="16"/>
      <c r="L89" s="111">
        <f t="shared" si="6"/>
      </c>
      <c r="M89" s="104">
        <f t="shared" si="7"/>
      </c>
    </row>
    <row r="90" spans="2:13" s="3" customFormat="1" ht="28.5" customHeight="1">
      <c r="B90" s="103" t="str">
        <f>'1.Tableau de synthèse'!B92</f>
        <v>4-NONYLPHENOL DIETHOXYLATE (NP2OE)</v>
      </c>
      <c r="C90" s="4">
        <f>IF('1.Tableau de synthèse'!E92="","",'1.Tableau de synthèse'!E92)</f>
      </c>
      <c r="D90" s="5">
        <f>IF('1.Tableau de synthèse'!AI92="","",'1.Tableau de synthèse'!AI92)</f>
      </c>
      <c r="E90" s="5">
        <f>IF('1.Tableau de synthèse'!AJ92="","",'1.Tableau de synthèse'!AJ92)</f>
      </c>
      <c r="F90" s="15">
        <v>2</v>
      </c>
      <c r="G90" s="15">
        <v>10</v>
      </c>
      <c r="H90" s="15">
        <f t="shared" si="4"/>
      </c>
      <c r="I90" s="104">
        <f t="shared" si="5"/>
      </c>
      <c r="J90" s="16"/>
      <c r="K90" s="16"/>
      <c r="L90" s="111">
        <f t="shared" si="6"/>
      </c>
      <c r="M90" s="104">
        <f t="shared" si="7"/>
      </c>
    </row>
    <row r="91" spans="2:13" s="3" customFormat="1" ht="28.5" customHeight="1">
      <c r="B91" s="103" t="str">
        <f>'1.Tableau de synthèse'!B93</f>
        <v>OCTYLPHENOLS (SOMME DES DEUX SUBSTANCES)</v>
      </c>
      <c r="C91" s="4">
        <f>IF('1.Tableau de synthèse'!E93="","",'1.Tableau de synthèse'!E93)</f>
      </c>
      <c r="D91" s="5">
        <f>IF('1.Tableau de synthèse'!AI93="","",'1.Tableau de synthèse'!AI93)</f>
      </c>
      <c r="E91" s="5">
        <f>IF('1.Tableau de synthèse'!AJ93="","",'1.Tableau de synthèse'!AJ93)</f>
      </c>
      <c r="F91" s="15">
        <v>10</v>
      </c>
      <c r="G91" s="15">
        <v>30</v>
      </c>
      <c r="H91" s="15">
        <f t="shared" si="4"/>
      </c>
      <c r="I91" s="104">
        <f t="shared" si="5"/>
      </c>
      <c r="J91" s="16"/>
      <c r="K91" s="16"/>
      <c r="L91" s="111">
        <f t="shared" si="6"/>
      </c>
      <c r="M91" s="104">
        <f t="shared" si="7"/>
      </c>
    </row>
    <row r="92" spans="2:13" s="3" customFormat="1" ht="28.5" customHeight="1">
      <c r="B92" s="103" t="str">
        <f>'1.Tableau de synthèse'!B94</f>
        <v>4-(1,1,3,3-TETRAMETHYLBUTYL)PHENOL MONOETHOXYLATE (OP1OE)</v>
      </c>
      <c r="C92" s="4">
        <f>IF('1.Tableau de synthèse'!E94="","",'1.Tableau de synthèse'!E94)</f>
      </c>
      <c r="D92" s="5">
        <f>IF('1.Tableau de synthèse'!AI94="","",'1.Tableau de synthèse'!AI94)</f>
      </c>
      <c r="E92" s="5">
        <f>IF('1.Tableau de synthèse'!AJ94="","",'1.Tableau de synthèse'!AJ94)</f>
      </c>
      <c r="F92" s="15">
        <v>10</v>
      </c>
      <c r="G92" s="15">
        <v>30</v>
      </c>
      <c r="H92" s="15">
        <f t="shared" si="4"/>
      </c>
      <c r="I92" s="104">
        <f t="shared" si="5"/>
      </c>
      <c r="J92" s="16"/>
      <c r="K92" s="16"/>
      <c r="L92" s="111">
        <f t="shared" si="6"/>
      </c>
      <c r="M92" s="104">
        <f t="shared" si="7"/>
      </c>
    </row>
    <row r="93" spans="2:13" s="3" customFormat="1" ht="28.5" customHeight="1" thickBot="1">
      <c r="B93" s="105" t="str">
        <f>'1.Tableau de synthèse'!B95</f>
        <v>4-(1,1,3,3-TETRAMETHYLBUTYL)PHENOL DIETHOXYLATE (OP2OE)</v>
      </c>
      <c r="C93" s="106">
        <f>IF('1.Tableau de synthèse'!E95="","",'1.Tableau de synthèse'!E95)</f>
      </c>
      <c r="D93" s="107">
        <f>IF('1.Tableau de synthèse'!AI95="","",'1.Tableau de synthèse'!AI95)</f>
      </c>
      <c r="E93" s="107">
        <f>IF('1.Tableau de synthèse'!AJ95="","",'1.Tableau de synthèse'!AJ95)</f>
      </c>
      <c r="F93" s="108">
        <v>10</v>
      </c>
      <c r="G93" s="108">
        <v>30</v>
      </c>
      <c r="H93" s="108">
        <f t="shared" si="4"/>
      </c>
      <c r="I93" s="109">
        <f t="shared" si="5"/>
      </c>
      <c r="J93" s="16"/>
      <c r="K93" s="16"/>
      <c r="L93" s="112">
        <f t="shared" si="6"/>
      </c>
      <c r="M93" s="109">
        <f t="shared" si="7"/>
      </c>
    </row>
    <row r="94" spans="2:13" s="3" customFormat="1" ht="28.5" customHeight="1">
      <c r="B94" s="98" t="str">
        <f>'1.Tableau de synthèse'!B96</f>
        <v>2 CHLOROANILINE</v>
      </c>
      <c r="C94" s="99">
        <f>IF('1.Tableau de synthèse'!E96="","",'1.Tableau de synthèse'!E96)</f>
      </c>
      <c r="D94" s="100">
        <f>IF('1.Tableau de synthèse'!AI96="","",'1.Tableau de synthèse'!AI96)</f>
      </c>
      <c r="E94" s="100">
        <f>IF('1.Tableau de synthèse'!AJ96="","",'1.Tableau de synthèse'!AJ96)</f>
      </c>
      <c r="F94" s="101">
        <v>300</v>
      </c>
      <c r="G94" s="101">
        <v>500</v>
      </c>
      <c r="H94" s="101">
        <f t="shared" si="4"/>
      </c>
      <c r="I94" s="102">
        <f t="shared" si="5"/>
      </c>
      <c r="J94" s="16"/>
      <c r="K94" s="16"/>
      <c r="L94" s="110">
        <f t="shared" si="6"/>
      </c>
      <c r="M94" s="102">
        <f t="shared" si="7"/>
      </c>
    </row>
    <row r="95" spans="2:13" s="3" customFormat="1" ht="28.5" customHeight="1">
      <c r="B95" s="103" t="str">
        <f>'1.Tableau de synthèse'!B97</f>
        <v>3 CHLOROANILINE</v>
      </c>
      <c r="C95" s="4">
        <f>IF('1.Tableau de synthèse'!E97="","",'1.Tableau de synthèse'!E97)</f>
      </c>
      <c r="D95" s="5">
        <f>IF('1.Tableau de synthèse'!AI97="","",'1.Tableau de synthèse'!AI97)</f>
      </c>
      <c r="E95" s="5">
        <f>IF('1.Tableau de synthèse'!AJ97="","",'1.Tableau de synthèse'!AJ97)</f>
      </c>
      <c r="F95" s="15">
        <v>300</v>
      </c>
      <c r="G95" s="15">
        <v>500</v>
      </c>
      <c r="H95" s="15">
        <f t="shared" si="4"/>
      </c>
      <c r="I95" s="104">
        <f t="shared" si="5"/>
      </c>
      <c r="J95" s="16"/>
      <c r="K95" s="16"/>
      <c r="L95" s="111">
        <f t="shared" si="6"/>
      </c>
      <c r="M95" s="104">
        <f t="shared" si="7"/>
      </c>
    </row>
    <row r="96" spans="2:13" s="3" customFormat="1" ht="28.5" customHeight="1">
      <c r="B96" s="103" t="str">
        <f>'1.Tableau de synthèse'!B98</f>
        <v>4 CHLOROANILINE</v>
      </c>
      <c r="C96" s="4">
        <f>IF('1.Tableau de synthèse'!E98="","",'1.Tableau de synthèse'!E98)</f>
      </c>
      <c r="D96" s="5">
        <f>IF('1.Tableau de synthèse'!AI98="","",'1.Tableau de synthèse'!AI98)</f>
      </c>
      <c r="E96" s="5">
        <f>IF('1.Tableau de synthèse'!AJ98="","",'1.Tableau de synthèse'!AJ98)</f>
      </c>
      <c r="F96" s="15">
        <v>300</v>
      </c>
      <c r="G96" s="15">
        <v>500</v>
      </c>
      <c r="H96" s="15">
        <f t="shared" si="4"/>
      </c>
      <c r="I96" s="104">
        <f t="shared" si="5"/>
      </c>
      <c r="J96" s="16"/>
      <c r="K96" s="16"/>
      <c r="L96" s="111">
        <f t="shared" si="6"/>
      </c>
      <c r="M96" s="104">
        <f t="shared" si="7"/>
      </c>
    </row>
    <row r="97" spans="2:13" s="3" customFormat="1" ht="28.5" customHeight="1">
      <c r="B97" s="103" t="str">
        <f>'1.Tableau de synthèse'!B99</f>
        <v>4-CHLORO-2 NITROANILINE</v>
      </c>
      <c r="C97" s="4">
        <f>IF('1.Tableau de synthèse'!E99="","",'1.Tableau de synthèse'!E99)</f>
      </c>
      <c r="D97" s="5">
        <f>IF('1.Tableau de synthèse'!AI99="","",'1.Tableau de synthèse'!AI99)</f>
      </c>
      <c r="E97" s="5">
        <f>IF('1.Tableau de synthèse'!AJ99="","",'1.Tableau de synthèse'!AJ99)</f>
      </c>
      <c r="F97" s="15">
        <v>300</v>
      </c>
      <c r="G97" s="15">
        <v>500</v>
      </c>
      <c r="H97" s="15">
        <f t="shared" si="4"/>
      </c>
      <c r="I97" s="104">
        <f t="shared" si="5"/>
      </c>
      <c r="J97" s="16"/>
      <c r="K97" s="16"/>
      <c r="L97" s="111">
        <f t="shared" si="6"/>
      </c>
      <c r="M97" s="104">
        <f t="shared" si="7"/>
      </c>
    </row>
    <row r="98" spans="2:13" s="3" customFormat="1" ht="28.5" customHeight="1" thickBot="1">
      <c r="B98" s="105" t="str">
        <f>'1.Tableau de synthèse'!B100</f>
        <v>3,4 DICHLOROANILINE</v>
      </c>
      <c r="C98" s="106">
        <f>IF('1.Tableau de synthèse'!E100="","",'1.Tableau de synthèse'!E100)</f>
      </c>
      <c r="D98" s="107">
        <f>IF('1.Tableau de synthèse'!AI100="","",'1.Tableau de synthèse'!AI100)</f>
      </c>
      <c r="E98" s="107">
        <f>IF('1.Tableau de synthèse'!AJ100="","",'1.Tableau de synthèse'!AJ100)</f>
      </c>
      <c r="F98" s="108">
        <v>300</v>
      </c>
      <c r="G98" s="108">
        <v>500</v>
      </c>
      <c r="H98" s="108">
        <f t="shared" si="4"/>
      </c>
      <c r="I98" s="109">
        <f t="shared" si="5"/>
      </c>
      <c r="J98" s="16"/>
      <c r="K98" s="16"/>
      <c r="L98" s="112">
        <f t="shared" si="6"/>
      </c>
      <c r="M98" s="109">
        <f t="shared" si="7"/>
      </c>
    </row>
    <row r="99" spans="2:13" s="3" customFormat="1" ht="28.5" customHeight="1">
      <c r="B99" s="98" t="str">
        <f>'1.Tableau de synthèse'!B101</f>
        <v>2,2',4,4'- TETRABROMODIPHENYLETHER (BDE 47)</v>
      </c>
      <c r="C99" s="99">
        <f>IF('1.Tableau de synthèse'!E101="","",'1.Tableau de synthèse'!E101)</f>
      </c>
      <c r="D99" s="100">
        <f>IF('1.Tableau de synthèse'!AI101="","",'1.Tableau de synthèse'!AI101)</f>
      </c>
      <c r="E99" s="100">
        <f>IF('1.Tableau de synthèse'!AJ101="","",'1.Tableau de synthèse'!AJ101)</f>
      </c>
      <c r="F99" s="101">
        <v>2</v>
      </c>
      <c r="G99" s="101">
        <v>5</v>
      </c>
      <c r="H99" s="101">
        <f t="shared" si="4"/>
      </c>
      <c r="I99" s="102">
        <f t="shared" si="5"/>
      </c>
      <c r="J99" s="16"/>
      <c r="K99" s="16"/>
      <c r="L99" s="110">
        <f t="shared" si="6"/>
      </c>
      <c r="M99" s="102">
        <f t="shared" si="7"/>
      </c>
    </row>
    <row r="100" spans="2:13" s="3" customFormat="1" ht="28.5" customHeight="1">
      <c r="B100" s="103" t="str">
        <f>'1.Tableau de synthèse'!B102</f>
        <v>2,2',4,4',5- PENTABROMODIPHENYLETHER (BDE 99)</v>
      </c>
      <c r="C100" s="4">
        <f>IF('1.Tableau de synthèse'!E102="","",'1.Tableau de synthèse'!E102)</f>
      </c>
      <c r="D100" s="5">
        <f>IF('1.Tableau de synthèse'!AI102="","",'1.Tableau de synthèse'!AI102)</f>
      </c>
      <c r="E100" s="5">
        <f>IF('1.Tableau de synthèse'!AJ102="","",'1.Tableau de synthèse'!AJ102)</f>
      </c>
      <c r="F100" s="15">
        <v>2</v>
      </c>
      <c r="G100" s="15">
        <v>5</v>
      </c>
      <c r="H100" s="15">
        <f t="shared" si="4"/>
      </c>
      <c r="I100" s="104">
        <f t="shared" si="5"/>
      </c>
      <c r="J100" s="16"/>
      <c r="K100" s="16"/>
      <c r="L100" s="111">
        <f t="shared" si="6"/>
      </c>
      <c r="M100" s="104">
        <f t="shared" si="7"/>
      </c>
    </row>
    <row r="101" spans="2:13" s="3" customFormat="1" ht="28.5" customHeight="1">
      <c r="B101" s="103" t="str">
        <f>'1.Tableau de synthèse'!B103</f>
        <v>2,2',4,4',6- PENTABROMODIPHENYLETHER (BDE 100)</v>
      </c>
      <c r="C101" s="4">
        <f>IF('1.Tableau de synthèse'!E103="","",'1.Tableau de synthèse'!E103)</f>
      </c>
      <c r="D101" s="5">
        <f>IF('1.Tableau de synthèse'!AI103="","",'1.Tableau de synthèse'!AI103)</f>
      </c>
      <c r="E101" s="5">
        <f>IF('1.Tableau de synthèse'!AJ103="","",'1.Tableau de synthèse'!AJ103)</f>
      </c>
      <c r="F101" s="15">
        <v>2</v>
      </c>
      <c r="G101" s="15">
        <v>5</v>
      </c>
      <c r="H101" s="15">
        <f t="shared" si="4"/>
      </c>
      <c r="I101" s="104">
        <f t="shared" si="5"/>
      </c>
      <c r="J101" s="16"/>
      <c r="K101" s="16"/>
      <c r="L101" s="111">
        <f t="shared" si="6"/>
      </c>
      <c r="M101" s="104">
        <f t="shared" si="7"/>
      </c>
    </row>
    <row r="102" spans="2:13" s="3" customFormat="1" ht="28.5" customHeight="1">
      <c r="B102" s="103" t="str">
        <f>'1.Tableau de synthèse'!B104</f>
        <v>2,2',4,4',5,6'- HEXABROMODIPHENYLETHER (BDE 154)</v>
      </c>
      <c r="C102" s="4">
        <f>IF('1.Tableau de synthèse'!E104="","",'1.Tableau de synthèse'!E104)</f>
      </c>
      <c r="D102" s="5">
        <f>IF('1.Tableau de synthèse'!AI104="","",'1.Tableau de synthèse'!AI104)</f>
      </c>
      <c r="E102" s="5">
        <f>IF('1.Tableau de synthèse'!AJ104="","",'1.Tableau de synthèse'!AJ104)</f>
      </c>
      <c r="F102" s="15">
        <v>2</v>
      </c>
      <c r="G102" s="15">
        <v>5</v>
      </c>
      <c r="H102" s="15">
        <f t="shared" si="4"/>
      </c>
      <c r="I102" s="104">
        <f t="shared" si="5"/>
      </c>
      <c r="J102" s="16"/>
      <c r="K102" s="16"/>
      <c r="L102" s="111">
        <f t="shared" si="6"/>
      </c>
      <c r="M102" s="104">
        <f t="shared" si="7"/>
      </c>
    </row>
    <row r="103" spans="2:13" s="3" customFormat="1" ht="28.5" customHeight="1">
      <c r="B103" s="103" t="str">
        <f>'1.Tableau de synthèse'!B105</f>
        <v>2,2',4,4',5,5'- HEXABROMODIPHENYLETHER (BDE153)</v>
      </c>
      <c r="C103" s="4">
        <f>IF('1.Tableau de synthèse'!E105="","",'1.Tableau de synthèse'!E105)</f>
      </c>
      <c r="D103" s="5">
        <f>IF('1.Tableau de synthèse'!AI105="","",'1.Tableau de synthèse'!AI105)</f>
      </c>
      <c r="E103" s="5">
        <f>IF('1.Tableau de synthèse'!AJ105="","",'1.Tableau de synthèse'!AJ105)</f>
      </c>
      <c r="F103" s="15">
        <v>2</v>
      </c>
      <c r="G103" s="15">
        <v>5</v>
      </c>
      <c r="H103" s="15">
        <f t="shared" si="4"/>
      </c>
      <c r="I103" s="104">
        <f t="shared" si="5"/>
      </c>
      <c r="J103" s="16"/>
      <c r="K103" s="16"/>
      <c r="L103" s="111">
        <f t="shared" si="6"/>
      </c>
      <c r="M103" s="104">
        <f t="shared" si="7"/>
      </c>
    </row>
    <row r="104" spans="2:13" s="3" customFormat="1" ht="28.5" customHeight="1">
      <c r="B104" s="103" t="str">
        <f>'1.Tableau de synthèse'!B106</f>
        <v>2,2',3,4,4',5',6- HEPTABROMODIPHENYLETHER (BDE 183)</v>
      </c>
      <c r="C104" s="4">
        <f>IF('1.Tableau de synthèse'!E106="","",'1.Tableau de synthèse'!E106)</f>
      </c>
      <c r="D104" s="5">
        <f>IF('1.Tableau de synthèse'!AI106="","",'1.Tableau de synthèse'!AI106)</f>
      </c>
      <c r="E104" s="5">
        <f>IF('1.Tableau de synthèse'!AJ106="","",'1.Tableau de synthèse'!AJ106)</f>
      </c>
      <c r="F104" s="15">
        <v>2</v>
      </c>
      <c r="G104" s="15">
        <v>5</v>
      </c>
      <c r="H104" s="15">
        <f t="shared" si="4"/>
      </c>
      <c r="I104" s="104">
        <f t="shared" si="5"/>
      </c>
      <c r="J104" s="16"/>
      <c r="K104" s="16"/>
      <c r="L104" s="111">
        <f t="shared" si="6"/>
      </c>
      <c r="M104" s="104">
        <f t="shared" si="7"/>
      </c>
    </row>
    <row r="105" spans="2:13" s="3" customFormat="1" ht="28.5" customHeight="1" thickBot="1">
      <c r="B105" s="105" t="str">
        <f>'1.Tableau de synthèse'!B107</f>
        <v>DECABROMODIPHENYL OXYDE (BDE 209)</v>
      </c>
      <c r="C105" s="106">
        <f>IF('1.Tableau de synthèse'!E107="","",'1.Tableau de synthèse'!E107)</f>
      </c>
      <c r="D105" s="107">
        <f>IF('1.Tableau de synthèse'!AI107="","",'1.Tableau de synthèse'!AI107)</f>
      </c>
      <c r="E105" s="107">
        <f>IF('1.Tableau de synthèse'!AJ107="","",'1.Tableau de synthèse'!AJ107)</f>
      </c>
      <c r="F105" s="108">
        <v>2</v>
      </c>
      <c r="G105" s="108">
        <v>5</v>
      </c>
      <c r="H105" s="108">
        <f t="shared" si="4"/>
      </c>
      <c r="I105" s="109">
        <f t="shared" si="5"/>
      </c>
      <c r="J105" s="16"/>
      <c r="K105" s="16"/>
      <c r="L105" s="112">
        <f t="shared" si="6"/>
      </c>
      <c r="M105" s="109">
        <f t="shared" si="7"/>
      </c>
    </row>
    <row r="106" spans="2:13" s="3" customFormat="1" ht="28.5" customHeight="1">
      <c r="B106" s="98" t="str">
        <f>'1.Tableau de synthèse'!B108</f>
        <v>ALACHLORE</v>
      </c>
      <c r="C106" s="99">
        <f>IF('1.Tableau de synthèse'!E108="","",'1.Tableau de synthèse'!E108)</f>
      </c>
      <c r="D106" s="100">
        <f>IF('1.Tableau de synthèse'!AI108="","",'1.Tableau de synthèse'!AI108)</f>
      </c>
      <c r="E106" s="100">
        <f>IF('1.Tableau de synthèse'!AJ108="","",'1.Tableau de synthèse'!AJ108)</f>
      </c>
      <c r="F106" s="101">
        <v>4</v>
      </c>
      <c r="G106" s="101">
        <v>100</v>
      </c>
      <c r="H106" s="101">
        <f t="shared" si="4"/>
      </c>
      <c r="I106" s="102">
        <f t="shared" si="5"/>
      </c>
      <c r="J106" s="16"/>
      <c r="K106" s="16"/>
      <c r="L106" s="110">
        <f t="shared" si="6"/>
      </c>
      <c r="M106" s="102">
        <f t="shared" si="7"/>
      </c>
    </row>
    <row r="107" spans="2:13" s="3" customFormat="1" ht="28.5" customHeight="1">
      <c r="B107" s="103" t="str">
        <f>'1.Tableau de synthèse'!B109</f>
        <v>ATRAZINE</v>
      </c>
      <c r="C107" s="4">
        <f>IF('1.Tableau de synthèse'!E109="","",'1.Tableau de synthèse'!E109)</f>
      </c>
      <c r="D107" s="5">
        <f>IF('1.Tableau de synthèse'!AI109="","",'1.Tableau de synthèse'!AI109)</f>
      </c>
      <c r="E107" s="5">
        <f>IF('1.Tableau de synthèse'!AJ109="","",'1.Tableau de synthèse'!AJ109)</f>
      </c>
      <c r="F107" s="15">
        <v>4</v>
      </c>
      <c r="G107" s="15">
        <v>30</v>
      </c>
      <c r="H107" s="15">
        <f t="shared" si="4"/>
      </c>
      <c r="I107" s="104">
        <f t="shared" si="5"/>
      </c>
      <c r="J107" s="16"/>
      <c r="K107" s="16"/>
      <c r="L107" s="111">
        <f t="shared" si="6"/>
      </c>
      <c r="M107" s="104">
        <f t="shared" si="7"/>
      </c>
    </row>
    <row r="108" spans="2:13" s="3" customFormat="1" ht="28.5" customHeight="1">
      <c r="B108" s="103" t="str">
        <f>'1.Tableau de synthèse'!B110</f>
        <v>CHLORFENVINPHOS</v>
      </c>
      <c r="C108" s="4">
        <f>IF('1.Tableau de synthèse'!E110="","",'1.Tableau de synthèse'!E110)</f>
      </c>
      <c r="D108" s="5">
        <f>IF('1.Tableau de synthèse'!AI110="","",'1.Tableau de synthèse'!AI110)</f>
      </c>
      <c r="E108" s="5">
        <f>IF('1.Tableau de synthèse'!AJ110="","",'1.Tableau de synthèse'!AJ110)</f>
      </c>
      <c r="F108" s="15">
        <v>4</v>
      </c>
      <c r="G108" s="15">
        <v>100</v>
      </c>
      <c r="H108" s="15">
        <f t="shared" si="4"/>
      </c>
      <c r="I108" s="104">
        <f t="shared" si="5"/>
      </c>
      <c r="J108" s="16"/>
      <c r="K108" s="16"/>
      <c r="L108" s="111">
        <f t="shared" si="6"/>
      </c>
      <c r="M108" s="104">
        <f t="shared" si="7"/>
      </c>
    </row>
    <row r="109" spans="2:13" s="3" customFormat="1" ht="28.5" customHeight="1">
      <c r="B109" s="103" t="str">
        <f>'1.Tableau de synthèse'!B111</f>
        <v>CHLORPYRIFOS</v>
      </c>
      <c r="C109" s="4">
        <f>IF('1.Tableau de synthèse'!E111="","",'1.Tableau de synthèse'!E111)</f>
      </c>
      <c r="D109" s="5">
        <f>IF('1.Tableau de synthèse'!AI111="","",'1.Tableau de synthèse'!AI111)</f>
      </c>
      <c r="E109" s="5">
        <f>IF('1.Tableau de synthèse'!AJ111="","",'1.Tableau de synthèse'!AJ111)</f>
      </c>
      <c r="F109" s="15">
        <v>4</v>
      </c>
      <c r="G109" s="15">
        <v>100</v>
      </c>
      <c r="H109" s="15">
        <f t="shared" si="4"/>
      </c>
      <c r="I109" s="104">
        <f t="shared" si="5"/>
      </c>
      <c r="J109" s="16"/>
      <c r="K109" s="16"/>
      <c r="L109" s="111">
        <f t="shared" si="6"/>
      </c>
      <c r="M109" s="104">
        <f t="shared" si="7"/>
      </c>
    </row>
    <row r="110" spans="2:13" s="3" customFormat="1" ht="28.5" customHeight="1">
      <c r="B110" s="103" t="str">
        <f>'1.Tableau de synthèse'!B112</f>
        <v>DIURON</v>
      </c>
      <c r="C110" s="4">
        <f>IF('1.Tableau de synthèse'!E112="","",'1.Tableau de synthèse'!E112)</f>
      </c>
      <c r="D110" s="5">
        <f>IF('1.Tableau de synthèse'!AI112="","",'1.Tableau de synthèse'!AI112)</f>
      </c>
      <c r="E110" s="5">
        <f>IF('1.Tableau de synthèse'!AJ112="","",'1.Tableau de synthèse'!AJ112)</f>
      </c>
      <c r="F110" s="15">
        <v>4</v>
      </c>
      <c r="G110" s="15">
        <v>30</v>
      </c>
      <c r="H110" s="15">
        <f t="shared" si="4"/>
      </c>
      <c r="I110" s="104">
        <f t="shared" si="5"/>
      </c>
      <c r="J110" s="16"/>
      <c r="K110" s="16"/>
      <c r="L110" s="111">
        <f t="shared" si="6"/>
      </c>
      <c r="M110" s="104">
        <f t="shared" si="7"/>
      </c>
    </row>
    <row r="111" spans="2:13" s="3" customFormat="1" ht="28.5" customHeight="1">
      <c r="B111" s="103" t="str">
        <f>'1.Tableau de synthèse'!B113</f>
        <v>ALPHA ENDOSULFAN</v>
      </c>
      <c r="C111" s="4">
        <f>IF('1.Tableau de synthèse'!E113="","",'1.Tableau de synthèse'!E113)</f>
      </c>
      <c r="D111" s="5">
        <f>IF('1.Tableau de synthèse'!AI113="","",'1.Tableau de synthèse'!AI113)</f>
      </c>
      <c r="E111" s="5">
        <f>IF('1.Tableau de synthèse'!AJ113="","",'1.Tableau de synthèse'!AJ113)</f>
      </c>
      <c r="F111" s="15">
        <v>2</v>
      </c>
      <c r="G111" s="15">
        <v>5</v>
      </c>
      <c r="H111" s="15">
        <f t="shared" si="4"/>
      </c>
      <c r="I111" s="104">
        <f t="shared" si="5"/>
      </c>
      <c r="J111" s="16"/>
      <c r="K111" s="16"/>
      <c r="L111" s="111">
        <f t="shared" si="6"/>
      </c>
      <c r="M111" s="104">
        <f t="shared" si="7"/>
      </c>
    </row>
    <row r="112" spans="2:13" s="3" customFormat="1" ht="28.5" customHeight="1">
      <c r="B112" s="103" t="str">
        <f>'1.Tableau de synthèse'!B114</f>
        <v>BETA ENDOSULFAN</v>
      </c>
      <c r="C112" s="4">
        <f>IF('1.Tableau de synthèse'!E114="","",'1.Tableau de synthèse'!E114)</f>
      </c>
      <c r="D112" s="5">
        <f>IF('1.Tableau de synthèse'!AI114="","",'1.Tableau de synthèse'!AI114)</f>
      </c>
      <c r="E112" s="5">
        <f>IF('1.Tableau de synthèse'!AJ114="","",'1.Tableau de synthèse'!AJ114)</f>
      </c>
      <c r="F112" s="15">
        <v>2</v>
      </c>
      <c r="G112" s="15">
        <v>5</v>
      </c>
      <c r="H112" s="15">
        <f t="shared" si="4"/>
      </c>
      <c r="I112" s="104">
        <f t="shared" si="5"/>
      </c>
      <c r="J112" s="16"/>
      <c r="K112" s="16"/>
      <c r="L112" s="111">
        <f t="shared" si="6"/>
      </c>
      <c r="M112" s="104">
        <f t="shared" si="7"/>
      </c>
    </row>
    <row r="113" spans="2:13" s="3" customFormat="1" ht="28.5" customHeight="1">
      <c r="B113" s="103" t="str">
        <f>'1.Tableau de synthèse'!B115</f>
        <v>GAMMA HEXACHLOROCYCLOHEXANE (GAMMA HCH) - LINDANE</v>
      </c>
      <c r="C113" s="4">
        <f>IF('1.Tableau de synthèse'!E115="","",'1.Tableau de synthèse'!E115)</f>
      </c>
      <c r="D113" s="5">
        <f>IF('1.Tableau de synthèse'!AI115="","",'1.Tableau de synthèse'!AI115)</f>
      </c>
      <c r="E113" s="5">
        <f>IF('1.Tableau de synthèse'!AJ115="","",'1.Tableau de synthèse'!AJ115)</f>
      </c>
      <c r="F113" s="15">
        <v>2</v>
      </c>
      <c r="G113" s="15">
        <v>5</v>
      </c>
      <c r="H113" s="15">
        <f t="shared" si="4"/>
      </c>
      <c r="I113" s="104">
        <f t="shared" si="5"/>
      </c>
      <c r="J113" s="16"/>
      <c r="K113" s="16"/>
      <c r="L113" s="111">
        <f t="shared" si="6"/>
      </c>
      <c r="M113" s="104">
        <f t="shared" si="7"/>
      </c>
    </row>
    <row r="114" spans="2:13" s="3" customFormat="1" ht="28.5" customHeight="1">
      <c r="B114" s="103" t="str">
        <f>'1.Tableau de synthèse'!B116</f>
        <v>ALPHA HEXACHLOROCYCLOHEXANE  (ALPHA HCH)</v>
      </c>
      <c r="C114" s="4">
        <f>IF('1.Tableau de synthèse'!E116="","",'1.Tableau de synthèse'!E116)</f>
      </c>
      <c r="D114" s="5">
        <f>IF('1.Tableau de synthèse'!AI116="","",'1.Tableau de synthèse'!AI116)</f>
      </c>
      <c r="E114" s="5">
        <f>IF('1.Tableau de synthèse'!AJ116="","",'1.Tableau de synthèse'!AJ116)</f>
      </c>
      <c r="F114" s="15">
        <v>2</v>
      </c>
      <c r="G114" s="15">
        <v>5</v>
      </c>
      <c r="H114" s="15">
        <f t="shared" si="4"/>
      </c>
      <c r="I114" s="104">
        <f t="shared" si="5"/>
      </c>
      <c r="J114" s="16"/>
      <c r="K114" s="16"/>
      <c r="L114" s="111">
        <f t="shared" si="6"/>
      </c>
      <c r="M114" s="104">
        <f t="shared" si="7"/>
      </c>
    </row>
    <row r="115" spans="2:13" s="3" customFormat="1" ht="28.5" customHeight="1">
      <c r="B115" s="103" t="str">
        <f>'1.Tableau de synthèse'!B117</f>
        <v>ISOPROTURON</v>
      </c>
      <c r="C115" s="4">
        <f>IF('1.Tableau de synthèse'!E117="","",'1.Tableau de synthèse'!E117)</f>
      </c>
      <c r="D115" s="5">
        <f>IF('1.Tableau de synthèse'!AI117="","",'1.Tableau de synthèse'!AI117)</f>
      </c>
      <c r="E115" s="5">
        <f>IF('1.Tableau de synthèse'!AJ117="","",'1.Tableau de synthèse'!AJ117)</f>
      </c>
      <c r="F115" s="15">
        <v>4</v>
      </c>
      <c r="G115" s="15">
        <v>30</v>
      </c>
      <c r="H115" s="15">
        <f t="shared" si="4"/>
      </c>
      <c r="I115" s="104">
        <f t="shared" si="5"/>
      </c>
      <c r="J115" s="16"/>
      <c r="K115" s="16"/>
      <c r="L115" s="111">
        <f t="shared" si="6"/>
      </c>
      <c r="M115" s="104">
        <f t="shared" si="7"/>
      </c>
    </row>
    <row r="116" spans="2:13" s="3" customFormat="1" ht="28.5" customHeight="1">
      <c r="B116" s="103" t="str">
        <f>'1.Tableau de synthèse'!B118</f>
        <v>SIMAZINE</v>
      </c>
      <c r="C116" s="4">
        <f>IF('1.Tableau de synthèse'!E118="","",'1.Tableau de synthèse'!E118)</f>
      </c>
      <c r="D116" s="5">
        <f>IF('1.Tableau de synthèse'!AI118="","",'1.Tableau de synthèse'!AI118)</f>
      </c>
      <c r="E116" s="5">
        <f>IF('1.Tableau de synthèse'!AJ118="","",'1.Tableau de synthèse'!AJ118)</f>
      </c>
      <c r="F116" s="15">
        <v>4</v>
      </c>
      <c r="G116" s="15">
        <v>30</v>
      </c>
      <c r="H116" s="15">
        <f t="shared" si="4"/>
      </c>
      <c r="I116" s="104">
        <f t="shared" si="5"/>
      </c>
      <c r="J116" s="16"/>
      <c r="K116" s="16"/>
      <c r="L116" s="111">
        <f t="shared" si="6"/>
      </c>
      <c r="M116" s="104">
        <f t="shared" si="7"/>
      </c>
    </row>
    <row r="117" spans="2:13" s="3" customFormat="1" ht="28.5" customHeight="1" thickBot="1">
      <c r="B117" s="105" t="str">
        <f>'1.Tableau de synthèse'!B119</f>
        <v>TRIFLURALINE</v>
      </c>
      <c r="C117" s="106">
        <f>IF('1.Tableau de synthèse'!E119="","",'1.Tableau de synthèse'!E119)</f>
      </c>
      <c r="D117" s="107">
        <f>IF('1.Tableau de synthèse'!AI119="","",'1.Tableau de synthèse'!AI119)</f>
      </c>
      <c r="E117" s="107">
        <f>IF('1.Tableau de synthèse'!AJ119="","",'1.Tableau de synthèse'!AJ119)</f>
      </c>
      <c r="F117" s="108">
        <v>4</v>
      </c>
      <c r="G117" s="108">
        <v>100</v>
      </c>
      <c r="H117" s="108">
        <f t="shared" si="4"/>
      </c>
      <c r="I117" s="109">
        <f t="shared" si="5"/>
      </c>
      <c r="J117" s="16"/>
      <c r="K117" s="16"/>
      <c r="L117" s="112">
        <f t="shared" si="6"/>
      </c>
      <c r="M117" s="109">
        <f t="shared" si="7"/>
      </c>
    </row>
    <row r="118" spans="2:13" s="3" customFormat="1" ht="28.5" customHeight="1">
      <c r="B118" s="98" t="str">
        <f>'1.Tableau de synthèse'!B120</f>
        <v>CHLOROALCANES C10-C13</v>
      </c>
      <c r="C118" s="99">
        <f>IF('1.Tableau de synthèse'!E120="","",'1.Tableau de synthèse'!E120)</f>
      </c>
      <c r="D118" s="100">
        <f>IF('1.Tableau de synthèse'!AI120="","",'1.Tableau de synthèse'!AI120)</f>
      </c>
      <c r="E118" s="100">
        <f>IF('1.Tableau de synthèse'!AJ120="","",'1.Tableau de synthèse'!AJ120)</f>
      </c>
      <c r="F118" s="101">
        <v>2</v>
      </c>
      <c r="G118" s="101">
        <v>10</v>
      </c>
      <c r="H118" s="101">
        <f t="shared" si="4"/>
      </c>
      <c r="I118" s="102">
        <f t="shared" si="5"/>
      </c>
      <c r="J118" s="16"/>
      <c r="K118" s="16"/>
      <c r="L118" s="110">
        <f t="shared" si="6"/>
      </c>
      <c r="M118" s="102">
        <f t="shared" si="7"/>
      </c>
    </row>
    <row r="119" spans="2:13" s="3" customFormat="1" ht="28.5" customHeight="1">
      <c r="B119" s="103" t="str">
        <f>'1.Tableau de synthèse'!B121</f>
        <v>BIPHENYLE</v>
      </c>
      <c r="C119" s="4">
        <f>IF('1.Tableau de synthèse'!E121="","",'1.Tableau de synthèse'!E121)</f>
      </c>
      <c r="D119" s="5">
        <f>IF('1.Tableau de synthèse'!AI121="","",'1.Tableau de synthèse'!AI121)</f>
      </c>
      <c r="E119" s="5">
        <f>IF('1.Tableau de synthèse'!AJ121="","",'1.Tableau de synthèse'!AJ121)</f>
      </c>
      <c r="F119" s="15">
        <v>300</v>
      </c>
      <c r="G119" s="15">
        <v>2000</v>
      </c>
      <c r="H119" s="15">
        <f t="shared" si="4"/>
      </c>
      <c r="I119" s="104">
        <f t="shared" si="5"/>
      </c>
      <c r="J119" s="16"/>
      <c r="K119" s="16"/>
      <c r="L119" s="111">
        <f t="shared" si="6"/>
      </c>
      <c r="M119" s="104">
        <f t="shared" si="7"/>
      </c>
    </row>
    <row r="120" spans="2:13" s="3" customFormat="1" ht="28.5" customHeight="1">
      <c r="B120" s="103" t="str">
        <f>'1.Tableau de synthèse'!B122</f>
        <v>ACIDE CHLOROACETIQUE</v>
      </c>
      <c r="C120" s="4">
        <f>IF('1.Tableau de synthèse'!E122="","",'1.Tableau de synthèse'!E122)</f>
      </c>
      <c r="D120" s="5">
        <f>IF('1.Tableau de synthèse'!AI122="","",'1.Tableau de synthèse'!AI122)</f>
      </c>
      <c r="E120" s="5">
        <f>IF('1.Tableau de synthèse'!AJ122="","",'1.Tableau de synthèse'!AJ122)</f>
      </c>
      <c r="F120" s="15">
        <v>300</v>
      </c>
      <c r="G120" s="15">
        <v>500</v>
      </c>
      <c r="H120" s="15">
        <f t="shared" si="4"/>
      </c>
      <c r="I120" s="104">
        <f t="shared" si="5"/>
      </c>
      <c r="J120" s="16"/>
      <c r="K120" s="16"/>
      <c r="L120" s="111">
        <f t="shared" si="6"/>
      </c>
      <c r="M120" s="104">
        <f t="shared" si="7"/>
      </c>
    </row>
    <row r="121" spans="2:13" s="3" customFormat="1" ht="28.5" customHeight="1">
      <c r="B121" s="103" t="str">
        <f>'1.Tableau de synthèse'!B123</f>
        <v>EPICHLORHYDRINE</v>
      </c>
      <c r="C121" s="4">
        <f>IF('1.Tableau de synthèse'!E123="","",'1.Tableau de synthèse'!E123)</f>
      </c>
      <c r="D121" s="5">
        <f>IF('1.Tableau de synthèse'!AI123="","",'1.Tableau de synthèse'!AI123)</f>
      </c>
      <c r="E121" s="5">
        <f>IF('1.Tableau de synthèse'!AJ123="","",'1.Tableau de synthèse'!AJ123)</f>
      </c>
      <c r="F121" s="15">
        <v>300</v>
      </c>
      <c r="G121" s="15">
        <v>500</v>
      </c>
      <c r="H121" s="15">
        <f t="shared" si="4"/>
      </c>
      <c r="I121" s="104">
        <f t="shared" si="5"/>
      </c>
      <c r="J121" s="16"/>
      <c r="K121" s="16"/>
      <c r="L121" s="111">
        <f t="shared" si="6"/>
      </c>
      <c r="M121" s="104">
        <f t="shared" si="7"/>
      </c>
    </row>
    <row r="122" spans="2:13" s="3" customFormat="1" ht="28.5" customHeight="1" thickBot="1">
      <c r="B122" s="105" t="str">
        <f>'1.Tableau de synthèse'!B124</f>
        <v>TRIBUTYLPHOSPHATE</v>
      </c>
      <c r="C122" s="106">
        <f>IF('1.Tableau de synthèse'!E124="","",'1.Tableau de synthèse'!E124)</f>
      </c>
      <c r="D122" s="107">
        <f>IF('1.Tableau de synthèse'!AI124="","",'1.Tableau de synthèse'!AI124)</f>
      </c>
      <c r="E122" s="107">
        <f>IF('1.Tableau de synthèse'!AJ124="","",'1.Tableau de synthèse'!AJ124)</f>
      </c>
      <c r="F122" s="108">
        <v>300</v>
      </c>
      <c r="G122" s="108">
        <v>2000</v>
      </c>
      <c r="H122" s="108">
        <f t="shared" si="4"/>
      </c>
      <c r="I122" s="109">
        <f t="shared" si="5"/>
      </c>
      <c r="J122" s="16"/>
      <c r="K122" s="16"/>
      <c r="L122" s="112">
        <f t="shared" si="6"/>
      </c>
      <c r="M122" s="109">
        <f t="shared" si="7"/>
      </c>
    </row>
    <row r="123" spans="2:13" s="3" customFormat="1" ht="28.5" customHeight="1" thickBot="1">
      <c r="B123" s="113" t="str">
        <f>'1.Tableau de synthèse'!B125</f>
        <v>Di (2-éthylhexyl)phtalate (DEHP)</v>
      </c>
      <c r="C123" s="114">
        <f>IF('1.Tableau de synthèse'!E125="","",'1.Tableau de synthèse'!E125)</f>
      </c>
      <c r="D123" s="115">
        <f>IF('1.Tableau de synthèse'!AI125="","",'1.Tableau de synthèse'!AI125)</f>
      </c>
      <c r="E123" s="115">
        <f>IF('1.Tableau de synthèse'!AJ125="","",'1.Tableau de synthèse'!AJ125)</f>
      </c>
      <c r="F123" s="116">
        <v>4</v>
      </c>
      <c r="G123" s="116">
        <v>30</v>
      </c>
      <c r="H123" s="116">
        <f t="shared" si="4"/>
      </c>
      <c r="I123" s="117">
        <f t="shared" si="5"/>
      </c>
      <c r="J123" s="16"/>
      <c r="K123" s="16"/>
      <c r="L123" s="118">
        <f t="shared" si="6"/>
      </c>
      <c r="M123" s="117">
        <f t="shared" si="7"/>
      </c>
    </row>
  </sheetData>
  <sheetProtection password="CA17"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16"/>
  <sheetViews>
    <sheetView zoomScalePageLayoutView="0" workbookViewId="0" topLeftCell="A1">
      <selection activeCell="A26" sqref="A26"/>
    </sheetView>
  </sheetViews>
  <sheetFormatPr defaultColWidth="11.421875" defaultRowHeight="15"/>
  <cols>
    <col min="1" max="1" width="155.421875" style="7" customWidth="1"/>
    <col min="2" max="16384" width="11.57421875" style="7" customWidth="1"/>
  </cols>
  <sheetData>
    <row r="2" ht="28.5">
      <c r="A2" s="24" t="s">
        <v>214</v>
      </c>
    </row>
    <row r="4" ht="14.25">
      <c r="A4" s="22" t="s">
        <v>215</v>
      </c>
    </row>
    <row r="5" ht="14.25">
      <c r="A5" s="19" t="s">
        <v>205</v>
      </c>
    </row>
    <row r="6" ht="14.25">
      <c r="A6" s="7" t="s">
        <v>206</v>
      </c>
    </row>
    <row r="7" ht="14.25">
      <c r="A7" s="18" t="s">
        <v>207</v>
      </c>
    </row>
    <row r="8" ht="14.25">
      <c r="A8" s="7" t="s">
        <v>208</v>
      </c>
    </row>
    <row r="9" ht="14.25">
      <c r="A9" s="18" t="s">
        <v>209</v>
      </c>
    </row>
    <row r="10" ht="14.25">
      <c r="A10" s="7" t="s">
        <v>211</v>
      </c>
    </row>
    <row r="11" ht="14.25">
      <c r="A11" s="7" t="s">
        <v>210</v>
      </c>
    </row>
    <row r="12" ht="14.25">
      <c r="A12" s="7" t="s">
        <v>213</v>
      </c>
    </row>
    <row r="13" ht="14.25">
      <c r="A13" s="7" t="s">
        <v>212</v>
      </c>
    </row>
    <row r="16" ht="42.75">
      <c r="A16" s="23" t="s">
        <v>217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Q18"/>
  <sheetViews>
    <sheetView zoomScale="85" zoomScaleNormal="85" zoomScalePageLayoutView="0" workbookViewId="0" topLeftCell="A1">
      <selection activeCell="K7" sqref="K7"/>
    </sheetView>
  </sheetViews>
  <sheetFormatPr defaultColWidth="11.421875" defaultRowHeight="15"/>
  <cols>
    <col min="1" max="1" width="2.140625" style="7" customWidth="1"/>
    <col min="2" max="16384" width="11.57421875" style="7" customWidth="1"/>
  </cols>
  <sheetData>
    <row r="3" spans="2:11" ht="14.25">
      <c r="B3" s="17" t="s">
        <v>183</v>
      </c>
      <c r="K3" s="17" t="s">
        <v>184</v>
      </c>
    </row>
    <row r="4" ht="14.25">
      <c r="K4" s="18" t="s">
        <v>178</v>
      </c>
    </row>
    <row r="5" ht="14.25">
      <c r="K5" s="19"/>
    </row>
    <row r="6" spans="2:11" ht="14.25">
      <c r="B6" s="19" t="s">
        <v>156</v>
      </c>
      <c r="K6" s="19" t="s">
        <v>167</v>
      </c>
    </row>
    <row r="7" spans="2:11" ht="14.25">
      <c r="B7" s="20" t="s">
        <v>157</v>
      </c>
      <c r="K7" s="20" t="s">
        <v>168</v>
      </c>
    </row>
    <row r="8" ht="14.25">
      <c r="K8" s="18" t="s">
        <v>174</v>
      </c>
    </row>
    <row r="9" ht="14.25">
      <c r="B9" s="19" t="s">
        <v>158</v>
      </c>
    </row>
    <row r="10" spans="2:11" ht="14.25">
      <c r="B10" s="20" t="s">
        <v>159</v>
      </c>
      <c r="K10" s="19" t="s">
        <v>202</v>
      </c>
    </row>
    <row r="11" spans="2:11" ht="14.25">
      <c r="B11" s="21" t="s">
        <v>162</v>
      </c>
      <c r="K11" s="20" t="s">
        <v>169</v>
      </c>
    </row>
    <row r="12" spans="2:11" ht="14.25">
      <c r="B12" s="21" t="s">
        <v>163</v>
      </c>
      <c r="K12" s="7" t="s">
        <v>170</v>
      </c>
    </row>
    <row r="13" spans="7:11" ht="14.25">
      <c r="G13" s="18" t="s">
        <v>164</v>
      </c>
      <c r="K13" s="20" t="s">
        <v>171</v>
      </c>
    </row>
    <row r="14" spans="2:17" ht="14.25">
      <c r="B14" s="19" t="s">
        <v>160</v>
      </c>
      <c r="G14" s="18" t="s">
        <v>165</v>
      </c>
      <c r="Q14" s="18" t="s">
        <v>175</v>
      </c>
    </row>
    <row r="15" spans="2:17" ht="14.25">
      <c r="B15" s="21" t="s">
        <v>179</v>
      </c>
      <c r="D15" s="20" t="s">
        <v>181</v>
      </c>
      <c r="G15" s="18" t="s">
        <v>166</v>
      </c>
      <c r="K15" s="19" t="s">
        <v>172</v>
      </c>
      <c r="Q15" s="18" t="s">
        <v>176</v>
      </c>
    </row>
    <row r="16" spans="2:17" ht="14.25">
      <c r="B16" s="21" t="s">
        <v>180</v>
      </c>
      <c r="D16" s="20" t="s">
        <v>161</v>
      </c>
      <c r="G16" s="18" t="s">
        <v>182</v>
      </c>
      <c r="K16" s="20" t="s">
        <v>173</v>
      </c>
      <c r="Q16" s="18" t="s">
        <v>177</v>
      </c>
    </row>
    <row r="17" ht="14.25">
      <c r="B17" s="21"/>
    </row>
    <row r="18" ht="14.25">
      <c r="B18" s="2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chloe.menard</dc:creator>
  <cp:keywords/>
  <dc:description/>
  <cp:lastModifiedBy>chloe.menard</cp:lastModifiedBy>
  <cp:lastPrinted>2011-08-22T14:45:50Z</cp:lastPrinted>
  <dcterms:created xsi:type="dcterms:W3CDTF">2010-11-04T10:25:05Z</dcterms:created>
  <dcterms:modified xsi:type="dcterms:W3CDTF">2012-05-30T07:08:02Z</dcterms:modified>
  <cp:category/>
  <cp:version/>
  <cp:contentType/>
  <cp:contentStatus/>
</cp:coreProperties>
</file>